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吾岡保育園\Desktop\"/>
    </mc:Choice>
  </mc:AlternateContent>
  <workbookProtection workbookAlgorithmName="SHA-512" workbookHashValue="a48bUSjURYgFWyXazj0srN+Y66yf2BttTQ4GnwXtUESIMYKhzcjlQ/4lWHtoFeb+yjnXC3268dJJLvbyWZI1sA==" workbookSaltValue="djrnzsrvflcbUDyiPwPmEw==" workbookSpinCount="100000" lockStructure="1"/>
  <bookViews>
    <workbookView xWindow="7680" yWindow="-15" windowWidth="7725" windowHeight="8310" tabRatio="866" firstSheet="11" activeTab="14"/>
  </bookViews>
  <sheets>
    <sheet name="資金収支 - 第1号の1様式" sheetId="47" r:id="rId1"/>
    <sheet name="資金収支 - 第1号の3様式" sheetId="48" r:id="rId2"/>
    <sheet name="資金収支 - 第1号の4様式" sheetId="49" r:id="rId3"/>
    <sheet name="資金収支 - 第1号の4様式(2)" sheetId="50" r:id="rId4"/>
    <sheet name="資金収支 - 第1号の4様式(3)" sheetId="51" r:id="rId5"/>
    <sheet name="事業活動 - 第2号の1様式" sheetId="52" r:id="rId6"/>
    <sheet name="事業活動 - 第2号の3様式" sheetId="53" r:id="rId7"/>
    <sheet name="事業活動 - 第2号の4様式" sheetId="54" r:id="rId8"/>
    <sheet name="事業活動 - 第2号の4様式(2)" sheetId="55" r:id="rId9"/>
    <sheet name="事業活動 - 第2号の4様式(3)" sheetId="56" r:id="rId10"/>
    <sheet name="貸借 - 第3号の1様式" sheetId="57" r:id="rId11"/>
    <sheet name="貸借 - 第3号の3様式" sheetId="58" r:id="rId12"/>
    <sheet name="貸借 - 第3号の4様式" sheetId="59" r:id="rId13"/>
    <sheet name="貸借 - 第3号の4様式(2)" sheetId="60" r:id="rId14"/>
    <sheet name="貸借 - 第3号の4様式(3)" sheetId="61" r:id="rId15"/>
  </sheets>
  <definedNames>
    <definedName name="_xlnm.Print_Area" localSheetId="1">'資金収支 - 第1号の3様式'!$A$1:$I$101</definedName>
    <definedName name="_xlnm.Print_Area" localSheetId="5">'事業活動 - 第2号の1様式'!$A$1:$F$85</definedName>
    <definedName name="_xlnm.Print_Area" localSheetId="6">'事業活動 - 第2号の3様式'!$A$1:$I$87</definedName>
    <definedName name="_xlnm.Print_Area" localSheetId="7">'事業活動 - 第2号の4様式'!$A$1:$F$48</definedName>
    <definedName name="_xlnm.Print_Area" localSheetId="8">'事業活動 - 第2号の4様式(2)'!$A$1:$F$81</definedName>
    <definedName name="_xlnm.Print_Area" localSheetId="9">'事業活動 - 第2号の4様式(3)'!$A$1:$F$77</definedName>
    <definedName name="_xlnm.Print_Area" localSheetId="11">'貸借 - 第3号の3様式'!$A$1:$G$48</definedName>
  </definedNames>
  <calcPr calcId="152511"/>
</workbook>
</file>

<file path=xl/calcChain.xml><?xml version="1.0" encoding="utf-8"?>
<calcChain xmlns="http://schemas.openxmlformats.org/spreadsheetml/2006/main">
  <c r="H30" i="61" l="1"/>
  <c r="H26" i="61"/>
  <c r="H27" i="61"/>
  <c r="H28" i="61"/>
  <c r="H11" i="61"/>
  <c r="D11" i="61"/>
  <c r="H12" i="61"/>
  <c r="D12" i="61"/>
  <c r="B33" i="61"/>
  <c r="G32" i="61"/>
  <c r="F32" i="61"/>
  <c r="H29" i="61"/>
  <c r="H25" i="61"/>
  <c r="D25" i="61"/>
  <c r="H24" i="61"/>
  <c r="D24" i="61"/>
  <c r="H23" i="61"/>
  <c r="D23" i="61"/>
  <c r="D22" i="61"/>
  <c r="G21" i="61"/>
  <c r="F21" i="61"/>
  <c r="D21" i="61"/>
  <c r="D20" i="61"/>
  <c r="D19" i="61"/>
  <c r="D18" i="61"/>
  <c r="H15" i="61"/>
  <c r="D15" i="61"/>
  <c r="H14" i="61"/>
  <c r="C33" i="61"/>
  <c r="D14" i="61"/>
  <c r="D13" i="61"/>
  <c r="H10" i="61"/>
  <c r="D10" i="61"/>
  <c r="H9" i="61"/>
  <c r="D9" i="61"/>
  <c r="D27" i="60"/>
  <c r="D28" i="60"/>
  <c r="D21" i="60"/>
  <c r="D22" i="60"/>
  <c r="H41" i="60"/>
  <c r="D41" i="60"/>
  <c r="H36" i="60"/>
  <c r="D36" i="60"/>
  <c r="H37" i="60"/>
  <c r="D37" i="60"/>
  <c r="H38" i="60"/>
  <c r="D38" i="60"/>
  <c r="H39" i="60"/>
  <c r="D39" i="60"/>
  <c r="H32" i="60"/>
  <c r="D32" i="60"/>
  <c r="H33" i="60"/>
  <c r="D33" i="60"/>
  <c r="H11" i="60"/>
  <c r="D11" i="60"/>
  <c r="H12" i="60"/>
  <c r="D12" i="60"/>
  <c r="D13" i="60"/>
  <c r="D14" i="60"/>
  <c r="D15" i="60"/>
  <c r="D16" i="60"/>
  <c r="B44" i="60"/>
  <c r="G43" i="60"/>
  <c r="F43" i="60"/>
  <c r="D43" i="60"/>
  <c r="D42" i="60"/>
  <c r="H40" i="60"/>
  <c r="D40" i="60"/>
  <c r="H35" i="60"/>
  <c r="D35" i="60"/>
  <c r="H34" i="60"/>
  <c r="D34" i="60"/>
  <c r="H31" i="60"/>
  <c r="D31" i="60"/>
  <c r="D30" i="60"/>
  <c r="G29" i="60"/>
  <c r="F29" i="60"/>
  <c r="D29" i="60"/>
  <c r="D26" i="60"/>
  <c r="D25" i="60"/>
  <c r="D24" i="60"/>
  <c r="D23" i="60"/>
  <c r="D20" i="60"/>
  <c r="H19" i="60"/>
  <c r="D19" i="60"/>
  <c r="H18" i="60"/>
  <c r="C44" i="60"/>
  <c r="D18" i="60"/>
  <c r="D17" i="60"/>
  <c r="H10" i="60"/>
  <c r="D10" i="60"/>
  <c r="H9" i="60"/>
  <c r="D9" i="60"/>
  <c r="H26" i="59"/>
  <c r="H11" i="59"/>
  <c r="D11" i="59"/>
  <c r="B29" i="59"/>
  <c r="G28" i="59"/>
  <c r="F28" i="59"/>
  <c r="H25" i="59"/>
  <c r="H24" i="59"/>
  <c r="H23" i="59"/>
  <c r="H22" i="59"/>
  <c r="G20" i="59"/>
  <c r="F20" i="59"/>
  <c r="D17" i="59"/>
  <c r="D14" i="59"/>
  <c r="H13" i="59"/>
  <c r="C29" i="59"/>
  <c r="D13" i="59"/>
  <c r="D12" i="59"/>
  <c r="H10" i="59"/>
  <c r="D10" i="59"/>
  <c r="H9" i="59"/>
  <c r="D9" i="59"/>
  <c r="E40" i="58"/>
  <c r="G40" i="58" s="1"/>
  <c r="E41" i="58"/>
  <c r="G41" i="58" s="1"/>
  <c r="E29" i="58"/>
  <c r="G29" i="58" s="1"/>
  <c r="E19" i="58"/>
  <c r="G19" i="58" s="1"/>
  <c r="E20" i="58"/>
  <c r="G20" i="58" s="1"/>
  <c r="E21" i="58"/>
  <c r="G21" i="58" s="1"/>
  <c r="E22" i="58"/>
  <c r="G22" i="58" s="1"/>
  <c r="E23" i="58"/>
  <c r="G23" i="58" s="1"/>
  <c r="E24" i="58"/>
  <c r="G24" i="58" s="1"/>
  <c r="E10" i="58"/>
  <c r="G10" i="58" s="1"/>
  <c r="E11" i="58"/>
  <c r="G11" i="58" s="1"/>
  <c r="C46" i="58"/>
  <c r="C34" i="58"/>
  <c r="C27" i="58"/>
  <c r="F46" i="58"/>
  <c r="D46" i="58"/>
  <c r="B46" i="58"/>
  <c r="E45" i="58"/>
  <c r="G45" i="58" s="1"/>
  <c r="E44" i="58"/>
  <c r="G44" i="58" s="1"/>
  <c r="E43" i="58"/>
  <c r="G43" i="58" s="1"/>
  <c r="E42" i="58"/>
  <c r="G42" i="58" s="1"/>
  <c r="E39" i="58"/>
  <c r="G39" i="58" s="1"/>
  <c r="E38" i="58"/>
  <c r="G38" i="58" s="1"/>
  <c r="E37" i="58"/>
  <c r="G37" i="58" s="1"/>
  <c r="E36" i="58"/>
  <c r="G36" i="58" s="1"/>
  <c r="E35" i="58"/>
  <c r="G35" i="58" s="1"/>
  <c r="F34" i="58"/>
  <c r="D34" i="58"/>
  <c r="B34" i="58"/>
  <c r="E33" i="58"/>
  <c r="G33" i="58" s="1"/>
  <c r="E32" i="58"/>
  <c r="G32" i="58" s="1"/>
  <c r="E31" i="58"/>
  <c r="G31" i="58" s="1"/>
  <c r="E30" i="58"/>
  <c r="G30" i="58" s="1"/>
  <c r="E28" i="58"/>
  <c r="G28" i="58" s="1"/>
  <c r="F27" i="58"/>
  <c r="D27" i="58"/>
  <c r="B27" i="58"/>
  <c r="E26" i="58"/>
  <c r="G26" i="58" s="1"/>
  <c r="E25" i="58"/>
  <c r="G25" i="58" s="1"/>
  <c r="E18" i="58"/>
  <c r="G18" i="58" s="1"/>
  <c r="E17" i="58"/>
  <c r="G17" i="58" s="1"/>
  <c r="E16" i="58"/>
  <c r="G16" i="58" s="1"/>
  <c r="E15" i="58"/>
  <c r="G15" i="58" s="1"/>
  <c r="E14" i="58"/>
  <c r="G14" i="58" s="1"/>
  <c r="E13" i="58"/>
  <c r="G13" i="58" s="1"/>
  <c r="E12" i="58"/>
  <c r="G12" i="58" s="1"/>
  <c r="E9" i="58"/>
  <c r="G9" i="58" s="1"/>
  <c r="H33" i="57"/>
  <c r="H28" i="57"/>
  <c r="H29" i="57"/>
  <c r="H30" i="57"/>
  <c r="H31" i="57"/>
  <c r="H24" i="57"/>
  <c r="D24" i="57"/>
  <c r="H25" i="57"/>
  <c r="D25" i="57"/>
  <c r="H11" i="57"/>
  <c r="D11" i="57"/>
  <c r="H12" i="57"/>
  <c r="D12" i="57"/>
  <c r="B36" i="57"/>
  <c r="G35" i="57"/>
  <c r="F35" i="57"/>
  <c r="H32" i="57"/>
  <c r="H27" i="57"/>
  <c r="H26" i="57"/>
  <c r="D26" i="57"/>
  <c r="H23" i="57"/>
  <c r="D23" i="57"/>
  <c r="D22" i="57"/>
  <c r="G21" i="57"/>
  <c r="F21" i="57"/>
  <c r="D21" i="57"/>
  <c r="D20" i="57"/>
  <c r="D19" i="57"/>
  <c r="D18" i="57"/>
  <c r="D17" i="57"/>
  <c r="D16" i="57"/>
  <c r="H15" i="57"/>
  <c r="D15" i="57"/>
  <c r="H14" i="57"/>
  <c r="C36" i="57"/>
  <c r="D14" i="57"/>
  <c r="D13" i="57"/>
  <c r="H10" i="57"/>
  <c r="D10" i="57"/>
  <c r="H9" i="57"/>
  <c r="D9" i="57"/>
  <c r="F73" i="56"/>
  <c r="F63" i="56"/>
  <c r="F51" i="56"/>
  <c r="F52" i="56"/>
  <c r="F53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8" i="56"/>
  <c r="F9" i="56"/>
  <c r="F75" i="56"/>
  <c r="F74" i="56"/>
  <c r="F72" i="56"/>
  <c r="F71" i="56"/>
  <c r="F70" i="56"/>
  <c r="F68" i="56"/>
  <c r="E66" i="56"/>
  <c r="D66" i="56"/>
  <c r="F65" i="56"/>
  <c r="F64" i="56"/>
  <c r="F62" i="56"/>
  <c r="F61" i="56"/>
  <c r="E59" i="56"/>
  <c r="D59" i="56"/>
  <c r="F58" i="56"/>
  <c r="F57" i="56"/>
  <c r="F56" i="56"/>
  <c r="F55" i="56"/>
  <c r="F54" i="56"/>
  <c r="F50" i="56"/>
  <c r="E49" i="56"/>
  <c r="E60" i="56" s="1"/>
  <c r="D49" i="56"/>
  <c r="F48" i="56"/>
  <c r="F47" i="56"/>
  <c r="F12" i="56"/>
  <c r="F11" i="56"/>
  <c r="F10" i="56"/>
  <c r="F7" i="56"/>
  <c r="F77" i="55"/>
  <c r="F66" i="55"/>
  <c r="F67" i="55"/>
  <c r="F61" i="55"/>
  <c r="F62" i="55"/>
  <c r="F50" i="55"/>
  <c r="F51" i="55"/>
  <c r="F5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8" i="55"/>
  <c r="F9" i="55"/>
  <c r="F79" i="55"/>
  <c r="F78" i="55"/>
  <c r="F76" i="55"/>
  <c r="F75" i="55"/>
  <c r="F74" i="55"/>
  <c r="F72" i="55"/>
  <c r="E70" i="55"/>
  <c r="D70" i="55"/>
  <c r="F69" i="55"/>
  <c r="F68" i="55"/>
  <c r="F65" i="55"/>
  <c r="F64" i="55"/>
  <c r="F63" i="55"/>
  <c r="F60" i="55"/>
  <c r="E58" i="55"/>
  <c r="D58" i="55"/>
  <c r="F57" i="55"/>
  <c r="F56" i="55"/>
  <c r="F55" i="55"/>
  <c r="F54" i="55"/>
  <c r="F53" i="55"/>
  <c r="F49" i="55"/>
  <c r="E48" i="55"/>
  <c r="E59" i="55" s="1"/>
  <c r="E71" i="55" s="1"/>
  <c r="E73" i="55" s="1"/>
  <c r="E80" i="55" s="1"/>
  <c r="D48" i="55"/>
  <c r="D59" i="55" s="1"/>
  <c r="F47" i="55"/>
  <c r="F46" i="55"/>
  <c r="F12" i="55"/>
  <c r="F11" i="55"/>
  <c r="F10" i="55"/>
  <c r="F7" i="55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46" i="54"/>
  <c r="F45" i="54"/>
  <c r="F44" i="54"/>
  <c r="F42" i="54"/>
  <c r="E40" i="54"/>
  <c r="D40" i="54"/>
  <c r="F39" i="54"/>
  <c r="F38" i="54"/>
  <c r="F37" i="54"/>
  <c r="E35" i="54"/>
  <c r="D35" i="54"/>
  <c r="F34" i="54"/>
  <c r="F33" i="54"/>
  <c r="F32" i="54"/>
  <c r="E31" i="54"/>
  <c r="D31" i="54"/>
  <c r="F30" i="54"/>
  <c r="F29" i="54"/>
  <c r="F8" i="54"/>
  <c r="F7" i="54"/>
  <c r="G82" i="53"/>
  <c r="I82" i="53" s="1"/>
  <c r="G83" i="53"/>
  <c r="I83" i="53" s="1"/>
  <c r="G71" i="53"/>
  <c r="I71" i="53" s="1"/>
  <c r="G72" i="53"/>
  <c r="I72" i="53" s="1"/>
  <c r="G65" i="53"/>
  <c r="I65" i="53" s="1"/>
  <c r="G66" i="53"/>
  <c r="I66" i="53" s="1"/>
  <c r="G67" i="53"/>
  <c r="I67" i="53" s="1"/>
  <c r="G54" i="53"/>
  <c r="I54" i="53" s="1"/>
  <c r="G55" i="53"/>
  <c r="I55" i="53" s="1"/>
  <c r="G56" i="53"/>
  <c r="I56" i="53" s="1"/>
  <c r="G15" i="53"/>
  <c r="I15" i="53" s="1"/>
  <c r="G16" i="53"/>
  <c r="I16" i="53" s="1"/>
  <c r="G17" i="53"/>
  <c r="I17" i="53" s="1"/>
  <c r="G18" i="53"/>
  <c r="I18" i="53" s="1"/>
  <c r="G19" i="53"/>
  <c r="I19" i="53" s="1"/>
  <c r="G20" i="53"/>
  <c r="I20" i="53" s="1"/>
  <c r="G21" i="53"/>
  <c r="I21" i="53" s="1"/>
  <c r="G22" i="53"/>
  <c r="I22" i="53" s="1"/>
  <c r="G23" i="53"/>
  <c r="I23" i="53" s="1"/>
  <c r="G24" i="53"/>
  <c r="I24" i="53" s="1"/>
  <c r="G25" i="53"/>
  <c r="I25" i="53" s="1"/>
  <c r="G26" i="53"/>
  <c r="I26" i="53" s="1"/>
  <c r="G27" i="53"/>
  <c r="I27" i="53" s="1"/>
  <c r="G28" i="53"/>
  <c r="I28" i="53" s="1"/>
  <c r="G29" i="53"/>
  <c r="I29" i="53" s="1"/>
  <c r="G30" i="53"/>
  <c r="I30" i="53" s="1"/>
  <c r="G31" i="53"/>
  <c r="I31" i="53" s="1"/>
  <c r="G32" i="53"/>
  <c r="I32" i="53" s="1"/>
  <c r="G33" i="53"/>
  <c r="I33" i="53" s="1"/>
  <c r="G34" i="53"/>
  <c r="I34" i="53" s="1"/>
  <c r="G35" i="53"/>
  <c r="I35" i="53" s="1"/>
  <c r="G36" i="53"/>
  <c r="I36" i="53" s="1"/>
  <c r="G37" i="53"/>
  <c r="I37" i="53" s="1"/>
  <c r="G38" i="53"/>
  <c r="I38" i="53" s="1"/>
  <c r="G39" i="53"/>
  <c r="I39" i="53" s="1"/>
  <c r="G40" i="53"/>
  <c r="I40" i="53" s="1"/>
  <c r="G41" i="53"/>
  <c r="I41" i="53" s="1"/>
  <c r="G42" i="53"/>
  <c r="I42" i="53" s="1"/>
  <c r="G43" i="53"/>
  <c r="I43" i="53" s="1"/>
  <c r="G44" i="53"/>
  <c r="I44" i="53" s="1"/>
  <c r="G45" i="53"/>
  <c r="I45" i="53" s="1"/>
  <c r="G46" i="53"/>
  <c r="I46" i="53" s="1"/>
  <c r="G47" i="53"/>
  <c r="I47" i="53" s="1"/>
  <c r="G48" i="53"/>
  <c r="I48" i="53" s="1"/>
  <c r="G49" i="53"/>
  <c r="I49" i="53" s="1"/>
  <c r="G10" i="53"/>
  <c r="I10" i="53" s="1"/>
  <c r="G11" i="53"/>
  <c r="I11" i="53" s="1"/>
  <c r="E75" i="53"/>
  <c r="E62" i="53"/>
  <c r="E52" i="53"/>
  <c r="G85" i="53"/>
  <c r="I85" i="53" s="1"/>
  <c r="G84" i="53"/>
  <c r="I84" i="53" s="1"/>
  <c r="G81" i="53"/>
  <c r="I81" i="53" s="1"/>
  <c r="G80" i="53"/>
  <c r="I80" i="53" s="1"/>
  <c r="G79" i="53"/>
  <c r="I79" i="53" s="1"/>
  <c r="G77" i="53"/>
  <c r="I77" i="53" s="1"/>
  <c r="H75" i="53"/>
  <c r="F75" i="53"/>
  <c r="D75" i="53"/>
  <c r="G74" i="53"/>
  <c r="I74" i="53" s="1"/>
  <c r="G73" i="53"/>
  <c r="I73" i="53" s="1"/>
  <c r="G70" i="53"/>
  <c r="I70" i="53" s="1"/>
  <c r="G69" i="53"/>
  <c r="I69" i="53" s="1"/>
  <c r="G68" i="53"/>
  <c r="I68" i="53" s="1"/>
  <c r="G64" i="53"/>
  <c r="I64" i="53" s="1"/>
  <c r="H62" i="53"/>
  <c r="F62" i="53"/>
  <c r="D62" i="53"/>
  <c r="G61" i="53"/>
  <c r="I61" i="53" s="1"/>
  <c r="G60" i="53"/>
  <c r="I60" i="53" s="1"/>
  <c r="G59" i="53"/>
  <c r="I59" i="53" s="1"/>
  <c r="G58" i="53"/>
  <c r="I58" i="53" s="1"/>
  <c r="G57" i="53"/>
  <c r="I57" i="53" s="1"/>
  <c r="G53" i="53"/>
  <c r="I53" i="53" s="1"/>
  <c r="H52" i="53"/>
  <c r="F52" i="53"/>
  <c r="D52" i="53"/>
  <c r="G51" i="53"/>
  <c r="I51" i="53" s="1"/>
  <c r="G50" i="53"/>
  <c r="I50" i="53" s="1"/>
  <c r="G14" i="53"/>
  <c r="I14" i="53" s="1"/>
  <c r="G13" i="53"/>
  <c r="I13" i="53" s="1"/>
  <c r="G12" i="53"/>
  <c r="I12" i="53" s="1"/>
  <c r="G9" i="53"/>
  <c r="I9" i="53" s="1"/>
  <c r="F80" i="52"/>
  <c r="F81" i="52"/>
  <c r="F69" i="52"/>
  <c r="F70" i="52"/>
  <c r="F63" i="52"/>
  <c r="F64" i="52"/>
  <c r="F65" i="52"/>
  <c r="F52" i="52"/>
  <c r="F53" i="52"/>
  <c r="F54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8" i="52"/>
  <c r="F9" i="52"/>
  <c r="F83" i="52"/>
  <c r="F82" i="52"/>
  <c r="F79" i="52"/>
  <c r="F78" i="52"/>
  <c r="F77" i="52"/>
  <c r="F75" i="52"/>
  <c r="E73" i="52"/>
  <c r="D73" i="52"/>
  <c r="F72" i="52"/>
  <c r="F71" i="52"/>
  <c r="F68" i="52"/>
  <c r="F67" i="52"/>
  <c r="F66" i="52"/>
  <c r="F62" i="52"/>
  <c r="E60" i="52"/>
  <c r="D60" i="52"/>
  <c r="F59" i="52"/>
  <c r="F58" i="52"/>
  <c r="F57" i="52"/>
  <c r="F56" i="52"/>
  <c r="F55" i="52"/>
  <c r="F51" i="52"/>
  <c r="E50" i="52"/>
  <c r="E61" i="52" s="1"/>
  <c r="E74" i="52" s="1"/>
  <c r="E76" i="52" s="1"/>
  <c r="E84" i="52" s="1"/>
  <c r="D50" i="52"/>
  <c r="D61" i="52" s="1"/>
  <c r="F49" i="52"/>
  <c r="F48" i="52"/>
  <c r="F12" i="52"/>
  <c r="F11" i="52"/>
  <c r="F10" i="52"/>
  <c r="F7" i="52"/>
  <c r="F64" i="51"/>
  <c r="F65" i="51"/>
  <c r="F66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51" i="51"/>
  <c r="F9" i="51"/>
  <c r="F10" i="51"/>
  <c r="F11" i="51"/>
  <c r="F12" i="51"/>
  <c r="F13" i="51"/>
  <c r="F14" i="51"/>
  <c r="F74" i="51"/>
  <c r="F70" i="51"/>
  <c r="F68" i="51"/>
  <c r="F67" i="51"/>
  <c r="F63" i="51"/>
  <c r="F62" i="51"/>
  <c r="F61" i="51"/>
  <c r="F60" i="51"/>
  <c r="F58" i="51"/>
  <c r="F59" i="51" s="1"/>
  <c r="F57" i="51"/>
  <c r="F56" i="51"/>
  <c r="F55" i="51"/>
  <c r="F53" i="51"/>
  <c r="F52" i="51"/>
  <c r="F17" i="51"/>
  <c r="F16" i="51"/>
  <c r="F15" i="51"/>
  <c r="F8" i="51"/>
  <c r="F64" i="50"/>
  <c r="F65" i="50"/>
  <c r="F66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48" i="50"/>
  <c r="F49" i="50"/>
  <c r="F50" i="50"/>
  <c r="F51" i="50"/>
  <c r="F9" i="50"/>
  <c r="F10" i="50"/>
  <c r="F11" i="50"/>
  <c r="F12" i="50"/>
  <c r="F13" i="50"/>
  <c r="F14" i="50"/>
  <c r="F15" i="50"/>
  <c r="F74" i="50"/>
  <c r="F70" i="50"/>
  <c r="F68" i="50"/>
  <c r="F67" i="50"/>
  <c r="F63" i="50"/>
  <c r="F62" i="50"/>
  <c r="F61" i="50"/>
  <c r="F60" i="50"/>
  <c r="F58" i="50"/>
  <c r="F57" i="50"/>
  <c r="F56" i="50"/>
  <c r="F55" i="50"/>
  <c r="F53" i="50"/>
  <c r="F52" i="50"/>
  <c r="F18" i="50"/>
  <c r="F17" i="50"/>
  <c r="F16" i="50"/>
  <c r="F8" i="50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43" i="49"/>
  <c r="F39" i="49"/>
  <c r="F37" i="49"/>
  <c r="F36" i="49"/>
  <c r="F35" i="49"/>
  <c r="F33" i="49"/>
  <c r="F32" i="49"/>
  <c r="F30" i="49"/>
  <c r="F29" i="49"/>
  <c r="F10" i="49"/>
  <c r="F9" i="49"/>
  <c r="F8" i="49"/>
  <c r="G88" i="48"/>
  <c r="I88" i="48" s="1"/>
  <c r="G89" i="48"/>
  <c r="I89" i="48" s="1"/>
  <c r="G90" i="48"/>
  <c r="I90" i="48" s="1"/>
  <c r="G91" i="48"/>
  <c r="I91" i="48" s="1"/>
  <c r="G92" i="48"/>
  <c r="I92" i="48" s="1"/>
  <c r="G93" i="48"/>
  <c r="I93" i="48" s="1"/>
  <c r="G84" i="48"/>
  <c r="I84" i="48" s="1"/>
  <c r="G35" i="48"/>
  <c r="I35" i="48" s="1"/>
  <c r="G36" i="48"/>
  <c r="I36" i="48" s="1"/>
  <c r="G37" i="48"/>
  <c r="I37" i="48" s="1"/>
  <c r="G38" i="48"/>
  <c r="I38" i="48" s="1"/>
  <c r="G39" i="48"/>
  <c r="I39" i="48" s="1"/>
  <c r="G40" i="48"/>
  <c r="I40" i="48" s="1"/>
  <c r="G41" i="48"/>
  <c r="I41" i="48" s="1"/>
  <c r="G42" i="48"/>
  <c r="I42" i="48" s="1"/>
  <c r="G43" i="48"/>
  <c r="I43" i="48" s="1"/>
  <c r="G44" i="48"/>
  <c r="I44" i="48" s="1"/>
  <c r="G45" i="48"/>
  <c r="I45" i="48" s="1"/>
  <c r="G46" i="48"/>
  <c r="I46" i="48" s="1"/>
  <c r="G47" i="48"/>
  <c r="I47" i="48" s="1"/>
  <c r="G48" i="48"/>
  <c r="I48" i="48" s="1"/>
  <c r="G49" i="48"/>
  <c r="I49" i="48" s="1"/>
  <c r="G50" i="48"/>
  <c r="I50" i="48" s="1"/>
  <c r="G51" i="48"/>
  <c r="I51" i="48" s="1"/>
  <c r="G52" i="48"/>
  <c r="I52" i="48" s="1"/>
  <c r="G53" i="48"/>
  <c r="I53" i="48" s="1"/>
  <c r="G54" i="48"/>
  <c r="I54" i="48" s="1"/>
  <c r="G55" i="48"/>
  <c r="I55" i="48" s="1"/>
  <c r="G56" i="48"/>
  <c r="I56" i="48" s="1"/>
  <c r="G57" i="48"/>
  <c r="I57" i="48" s="1"/>
  <c r="G58" i="48"/>
  <c r="I58" i="48" s="1"/>
  <c r="G59" i="48"/>
  <c r="I59" i="48" s="1"/>
  <c r="G60" i="48"/>
  <c r="I60" i="48" s="1"/>
  <c r="G61" i="48"/>
  <c r="I61" i="48" s="1"/>
  <c r="G62" i="48"/>
  <c r="I62" i="48" s="1"/>
  <c r="G63" i="48"/>
  <c r="I63" i="48" s="1"/>
  <c r="G64" i="48"/>
  <c r="I64" i="48" s="1"/>
  <c r="G65" i="48"/>
  <c r="I65" i="48" s="1"/>
  <c r="G66" i="48"/>
  <c r="I66" i="48" s="1"/>
  <c r="G67" i="48"/>
  <c r="I67" i="48" s="1"/>
  <c r="G68" i="48"/>
  <c r="I68" i="48" s="1"/>
  <c r="G69" i="48"/>
  <c r="I69" i="48" s="1"/>
  <c r="G70" i="48"/>
  <c r="I70" i="48" s="1"/>
  <c r="G71" i="48"/>
  <c r="I71" i="48" s="1"/>
  <c r="G72" i="48"/>
  <c r="I72" i="48" s="1"/>
  <c r="G73" i="48"/>
  <c r="I73" i="48" s="1"/>
  <c r="G74" i="48"/>
  <c r="I74" i="48" s="1"/>
  <c r="G10" i="48"/>
  <c r="I10" i="48" s="1"/>
  <c r="G11" i="48"/>
  <c r="I11" i="48" s="1"/>
  <c r="G12" i="48"/>
  <c r="I12" i="48" s="1"/>
  <c r="G13" i="48"/>
  <c r="I13" i="48" s="1"/>
  <c r="G14" i="48"/>
  <c r="I14" i="48" s="1"/>
  <c r="G15" i="48"/>
  <c r="I15" i="48" s="1"/>
  <c r="G16" i="48"/>
  <c r="I16" i="48" s="1"/>
  <c r="G17" i="48"/>
  <c r="I17" i="48" s="1"/>
  <c r="G18" i="48"/>
  <c r="I18" i="48" s="1"/>
  <c r="G19" i="48"/>
  <c r="I19" i="48" s="1"/>
  <c r="G20" i="48"/>
  <c r="I20" i="48" s="1"/>
  <c r="G21" i="48"/>
  <c r="I21" i="48" s="1"/>
  <c r="G22" i="48"/>
  <c r="I22" i="48" s="1"/>
  <c r="G23" i="48"/>
  <c r="I23" i="48" s="1"/>
  <c r="G24" i="48"/>
  <c r="I24" i="48" s="1"/>
  <c r="G25" i="48"/>
  <c r="I25" i="48" s="1"/>
  <c r="G26" i="48"/>
  <c r="I26" i="48" s="1"/>
  <c r="G27" i="48"/>
  <c r="I27" i="48" s="1"/>
  <c r="G28" i="48"/>
  <c r="I28" i="48" s="1"/>
  <c r="G29" i="48"/>
  <c r="I29" i="48" s="1"/>
  <c r="G30" i="48"/>
  <c r="I30" i="48" s="1"/>
  <c r="G31" i="48"/>
  <c r="I31" i="48" s="1"/>
  <c r="E96" i="48"/>
  <c r="E82" i="48"/>
  <c r="E77" i="48"/>
  <c r="G99" i="48"/>
  <c r="I99" i="48" s="1"/>
  <c r="H96" i="48"/>
  <c r="F96" i="48"/>
  <c r="D96" i="48"/>
  <c r="G95" i="48"/>
  <c r="I95" i="48" s="1"/>
  <c r="G94" i="48"/>
  <c r="I94" i="48" s="1"/>
  <c r="G87" i="48"/>
  <c r="I87" i="48" s="1"/>
  <c r="G86" i="48"/>
  <c r="G85" i="48"/>
  <c r="I85" i="48" s="1"/>
  <c r="G83" i="48"/>
  <c r="I83" i="48" s="1"/>
  <c r="H82" i="48"/>
  <c r="F82" i="48"/>
  <c r="D82" i="48"/>
  <c r="G81" i="48"/>
  <c r="I81" i="48" s="1"/>
  <c r="G80" i="48"/>
  <c r="I80" i="48" s="1"/>
  <c r="G79" i="48"/>
  <c r="I79" i="48" s="1"/>
  <c r="G78" i="48"/>
  <c r="H77" i="48"/>
  <c r="F77" i="48"/>
  <c r="D77" i="48"/>
  <c r="G76" i="48"/>
  <c r="I76" i="48" s="1"/>
  <c r="G75" i="48"/>
  <c r="I75" i="48" s="1"/>
  <c r="G34" i="48"/>
  <c r="I34" i="48" s="1"/>
  <c r="G33" i="48"/>
  <c r="I33" i="48" s="1"/>
  <c r="G32" i="48"/>
  <c r="I32" i="48" s="1"/>
  <c r="G9" i="48"/>
  <c r="I9" i="48" s="1"/>
  <c r="F86" i="47"/>
  <c r="F87" i="47"/>
  <c r="F88" i="47"/>
  <c r="F89" i="47"/>
  <c r="F90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98" i="47"/>
  <c r="F94" i="47"/>
  <c r="F92" i="47"/>
  <c r="F91" i="47"/>
  <c r="F85" i="47"/>
  <c r="F84" i="47"/>
  <c r="F83" i="47"/>
  <c r="F82" i="47"/>
  <c r="F80" i="47"/>
  <c r="F79" i="47"/>
  <c r="F78" i="47"/>
  <c r="F77" i="47"/>
  <c r="F75" i="47"/>
  <c r="F74" i="47"/>
  <c r="F33" i="47"/>
  <c r="F32" i="47"/>
  <c r="F31" i="47"/>
  <c r="F8" i="47"/>
  <c r="G33" i="61" l="1"/>
  <c r="H33" i="61" s="1"/>
  <c r="H32" i="61"/>
  <c r="F33" i="61"/>
  <c r="H21" i="61"/>
  <c r="D33" i="61"/>
  <c r="G44" i="60"/>
  <c r="H43" i="60"/>
  <c r="F44" i="60"/>
  <c r="H29" i="60"/>
  <c r="D44" i="60"/>
  <c r="G29" i="59"/>
  <c r="H29" i="59" s="1"/>
  <c r="H28" i="59"/>
  <c r="F29" i="59"/>
  <c r="H20" i="59"/>
  <c r="D29" i="59"/>
  <c r="C47" i="58"/>
  <c r="D47" i="58"/>
  <c r="G34" i="58"/>
  <c r="F47" i="58"/>
  <c r="G46" i="58"/>
  <c r="B47" i="58"/>
  <c r="E34" i="58"/>
  <c r="G27" i="58"/>
  <c r="E46" i="58"/>
  <c r="E27" i="58"/>
  <c r="G36" i="57"/>
  <c r="H35" i="57"/>
  <c r="F36" i="57"/>
  <c r="H21" i="57"/>
  <c r="D36" i="57"/>
  <c r="F66" i="56"/>
  <c r="E67" i="56"/>
  <c r="E69" i="56" s="1"/>
  <c r="E76" i="56" s="1"/>
  <c r="F49" i="56"/>
  <c r="F59" i="56"/>
  <c r="D60" i="56"/>
  <c r="D67" i="56" s="1"/>
  <c r="D69" i="56" s="1"/>
  <c r="D76" i="56" s="1"/>
  <c r="F70" i="55"/>
  <c r="F58" i="55"/>
  <c r="D71" i="55"/>
  <c r="D73" i="55" s="1"/>
  <c r="D80" i="55" s="1"/>
  <c r="F48" i="55"/>
  <c r="F59" i="55" s="1"/>
  <c r="F35" i="54"/>
  <c r="F40" i="54"/>
  <c r="D36" i="54"/>
  <c r="D41" i="54" s="1"/>
  <c r="D43" i="54" s="1"/>
  <c r="D47" i="54" s="1"/>
  <c r="E36" i="54"/>
  <c r="E41" i="54" s="1"/>
  <c r="E43" i="54" s="1"/>
  <c r="E47" i="54" s="1"/>
  <c r="F31" i="54"/>
  <c r="H63" i="53"/>
  <c r="H76" i="53" s="1"/>
  <c r="H78" i="53" s="1"/>
  <c r="H86" i="53" s="1"/>
  <c r="F63" i="53"/>
  <c r="F76" i="53" s="1"/>
  <c r="F78" i="53" s="1"/>
  <c r="F86" i="53" s="1"/>
  <c r="I62" i="53"/>
  <c r="E63" i="53"/>
  <c r="E76" i="53" s="1"/>
  <c r="E78" i="53" s="1"/>
  <c r="E86" i="53" s="1"/>
  <c r="I52" i="53"/>
  <c r="G52" i="53"/>
  <c r="D63" i="53"/>
  <c r="D76" i="53" s="1"/>
  <c r="D78" i="53" s="1"/>
  <c r="D86" i="53" s="1"/>
  <c r="I75" i="53"/>
  <c r="G75" i="53"/>
  <c r="G62" i="53"/>
  <c r="G63" i="53" s="1"/>
  <c r="F60" i="52"/>
  <c r="F50" i="52"/>
  <c r="F73" i="52"/>
  <c r="D74" i="52"/>
  <c r="D76" i="52" s="1"/>
  <c r="D84" i="52" s="1"/>
  <c r="F69" i="51"/>
  <c r="F54" i="51"/>
  <c r="F59" i="50"/>
  <c r="F69" i="50"/>
  <c r="F54" i="50"/>
  <c r="F34" i="49"/>
  <c r="F38" i="49"/>
  <c r="F31" i="49"/>
  <c r="F41" i="49" s="1"/>
  <c r="F44" i="49" s="1"/>
  <c r="G96" i="48"/>
  <c r="E97" i="48"/>
  <c r="E100" i="48" s="1"/>
  <c r="F97" i="48"/>
  <c r="F100" i="48" s="1"/>
  <c r="H97" i="48"/>
  <c r="H100" i="48" s="1"/>
  <c r="G82" i="48"/>
  <c r="I77" i="48"/>
  <c r="D97" i="48"/>
  <c r="D100" i="48" s="1"/>
  <c r="G77" i="48"/>
  <c r="I78" i="48"/>
  <c r="I82" i="48" s="1"/>
  <c r="I86" i="48"/>
  <c r="I96" i="48" s="1"/>
  <c r="F76" i="47"/>
  <c r="F93" i="47"/>
  <c r="F81" i="47"/>
  <c r="F96" i="47" s="1"/>
  <c r="F99" i="47" s="1"/>
  <c r="H44" i="60" l="1"/>
  <c r="G47" i="58"/>
  <c r="E47" i="58"/>
  <c r="H36" i="57"/>
  <c r="F60" i="56"/>
  <c r="F67" i="56" s="1"/>
  <c r="F69" i="56" s="1"/>
  <c r="F76" i="56" s="1"/>
  <c r="F71" i="55"/>
  <c r="F73" i="55" s="1"/>
  <c r="F80" i="55" s="1"/>
  <c r="F36" i="54"/>
  <c r="F41" i="54"/>
  <c r="F43" i="54" s="1"/>
  <c r="F47" i="54" s="1"/>
  <c r="I63" i="53"/>
  <c r="I76" i="53" s="1"/>
  <c r="I78" i="53" s="1"/>
  <c r="I86" i="53" s="1"/>
  <c r="G76" i="53"/>
  <c r="G78" i="53" s="1"/>
  <c r="G86" i="53" s="1"/>
  <c r="F61" i="52"/>
  <c r="F74" i="52"/>
  <c r="F76" i="52" s="1"/>
  <c r="F84" i="52" s="1"/>
  <c r="F72" i="51"/>
  <c r="F75" i="51" s="1"/>
  <c r="F72" i="50"/>
  <c r="F75" i="50" s="1"/>
  <c r="I97" i="48"/>
  <c r="I100" i="48" s="1"/>
  <c r="G97" i="48"/>
  <c r="G100" i="48" s="1"/>
</calcChain>
</file>

<file path=xl/sharedStrings.xml><?xml version="1.0" encoding="utf-8"?>
<sst xmlns="http://schemas.openxmlformats.org/spreadsheetml/2006/main" count="1144" uniqueCount="337">
  <si>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</si>
  <si>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</si>
  <si>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</si>
  <si>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</si>
  <si>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</si>
  <si>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</si>
  <si>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</si>
  <si>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</si>
  <si>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</si>
  <si>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</si>
  <si>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</si>
  <si>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</si>
  <si>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</si>
  <si>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</si>
  <si>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</si>
  <si>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</si>
  <si>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</si>
  <si>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</si>
  <si>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</si>
  <si>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</si>
  <si>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</si>
  <si>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</si>
  <si>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</si>
  <si>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</si>
  <si>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</si>
  <si>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</si>
  <si>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</si>
  <si>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</si>
  <si>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</si>
  <si>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</si>
  <si>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</si>
  <si>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</si>
  <si>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</si>
  <si>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</si>
  <si>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</si>
  <si>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</si>
  <si>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</si>
  <si>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</si>
  <si>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</si>
  <si>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</si>
  <si>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</si>
  <si>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資金収支計算書</t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</si>
  <si>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</si>
  <si>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</si>
  <si>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</si>
  <si>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</si>
  <si>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</si>
  <si>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</si>
  <si>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</si>
  <si>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固定資産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</si>
  <si>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</si>
  <si>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</si>
  <si>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</si>
  <si>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</si>
  <si>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</si>
  <si>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</si>
  <si>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</si>
  <si>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</si>
  <si>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</si>
  <si>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</si>
  <si>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</si>
  <si>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</si>
  <si>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</si>
  <si>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</si>
  <si>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</si>
  <si>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</si>
  <si>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</si>
  <si>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</si>
  <si>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</si>
  <si>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</si>
  <si>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</si>
  <si>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</si>
  <si>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</si>
  <si>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</si>
  <si>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</si>
  <si>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</si>
  <si>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</si>
  <si>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</si>
  <si>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</si>
  <si>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</si>
  <si>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</si>
  <si>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</si>
  <si>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</si>
  <si>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 xml:space="preserve">  保育所運営費収入</t>
  </si>
  <si>
    <t xml:space="preserve">    基本分単価</t>
  </si>
  <si>
    <t xml:space="preserve">    処遇改善等加算</t>
  </si>
  <si>
    <t xml:space="preserve">    所長設置加算</t>
  </si>
  <si>
    <t xml:space="preserve">    3歳児配置加算</t>
  </si>
  <si>
    <t xml:space="preserve">    主任保育士加算</t>
  </si>
  <si>
    <t xml:space="preserve">    事務職員雇上加算</t>
  </si>
  <si>
    <t xml:space="preserve">    冷暖房費加算</t>
  </si>
  <si>
    <t xml:space="preserve">    減価償却加算</t>
  </si>
  <si>
    <t xml:space="preserve">    入所児童処遇特別加算</t>
  </si>
  <si>
    <t xml:space="preserve">    施設機能強化</t>
  </si>
  <si>
    <t xml:space="preserve">    小学校接続</t>
  </si>
  <si>
    <t xml:space="preserve">    栄養管理</t>
  </si>
  <si>
    <t xml:space="preserve">    療育支援加算</t>
  </si>
  <si>
    <t xml:space="preserve">  その他の事業収入</t>
  </si>
  <si>
    <t xml:space="preserve">    補助金事業収入</t>
  </si>
  <si>
    <t>経常経費寄付金収入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</si>
  <si>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</si>
  <si>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</si>
  <si>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</si>
  <si>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</si>
  <si>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</si>
  <si>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 xml:space="preserve">    雑収入</t>
  </si>
  <si>
    <t>人件費支出</t>
  </si>
  <si>
    <t xml:space="preserve">  役員報酬支出</t>
  </si>
  <si>
    <t xml:space="preserve">  職員給料支出</t>
  </si>
  <si>
    <t xml:space="preserve">    職員俸給</t>
  </si>
  <si>
    <t xml:space="preserve">    職員諸手当</t>
  </si>
  <si>
    <t xml:space="preserve">  職員賞与支出</t>
  </si>
  <si>
    <t xml:space="preserve">  非常勤職員給与支出</t>
  </si>
  <si>
    <t xml:space="preserve">  退職給付支出</t>
  </si>
  <si>
    <t xml:space="preserve">    退職給付支出</t>
  </si>
  <si>
    <t xml:space="preserve">    県共済会退職金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</si>
  <si>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</si>
  <si>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</si>
  <si>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</si>
  <si>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</si>
  <si>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</si>
  <si>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</si>
  <si>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</si>
  <si>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</si>
  <si>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</si>
  <si>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</si>
  <si>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</si>
  <si>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 xml:space="preserve">  雑支出（事業）</t>
  </si>
  <si>
    <t>事務費支出</t>
  </si>
  <si>
    <t xml:space="preserve">  福利厚生費支出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</si>
  <si>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</si>
  <si>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</si>
  <si>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</si>
  <si>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</si>
  <si>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</si>
  <si>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</si>
  <si>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</si>
  <si>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</si>
  <si>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</si>
  <si>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</si>
  <si>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</si>
  <si>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</si>
  <si>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</si>
  <si>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</si>
  <si>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雑支出(事務)</t>
  </si>
  <si>
    <t xml:space="preserve">    雑支出‐事務</t>
  </si>
  <si>
    <t>その他の支出</t>
  </si>
  <si>
    <t xml:space="preserve">  利用者等外給食費支出</t>
  </si>
  <si>
    <t>施設整備等による収支</t>
  </si>
  <si>
    <t>収入</t>
  </si>
  <si>
    <t>固定資産取得支出</t>
  </si>
  <si>
    <t xml:space="preserve">  器具及び備品取得支出</t>
  </si>
  <si>
    <t>積立資産取崩収入</t>
  </si>
  <si>
    <t xml:space="preserve">  退職給付引当資産取崩収入</t>
  </si>
  <si>
    <t>積立資産支出</t>
  </si>
  <si>
    <t xml:space="preserve">  退職給付引当資産支出</t>
  </si>
  <si>
    <t xml:space="preserve">  保育所繰越積立資産支出</t>
  </si>
  <si>
    <t xml:space="preserve">    人件費積立資産支出</t>
  </si>
  <si>
    <t xml:space="preserve">    修繕費積立資産支出</t>
  </si>
  <si>
    <t xml:space="preserve">    備品等購入積立資産支出</t>
  </si>
  <si>
    <t xml:space="preserve">  保育所施設・設備整備積立資産支出</t>
  </si>
  <si>
    <t>―</t>
  </si>
  <si>
    <t>第1号の1様式</t>
    <phoneticPr fontId="2"/>
  </si>
  <si>
    <t>（自）平成 27 年  4 月  1 日  （至）平成 28 年  3 月 31 日</t>
    <phoneticPr fontId="2"/>
  </si>
  <si>
    <t>本　部</t>
  </si>
  <si>
    <t>吾岡保育園</t>
  </si>
  <si>
    <t>大篠保育園</t>
  </si>
  <si>
    <t>合計</t>
    <phoneticPr fontId="2"/>
  </si>
  <si>
    <t>内部取引消去</t>
    <phoneticPr fontId="2"/>
  </si>
  <si>
    <t>事業区分合計</t>
    <phoneticPr fontId="2"/>
  </si>
  <si>
    <t>拠点区分間繰入金収入</t>
  </si>
  <si>
    <t>拠点区分間繰入金支出</t>
  </si>
  <si>
    <t>第1号の3様式</t>
    <phoneticPr fontId="2"/>
  </si>
  <si>
    <t>社会福祉事業区分 資金収支内訳表</t>
    <phoneticPr fontId="2"/>
  </si>
  <si>
    <t>事業活動による収支</t>
  </si>
  <si>
    <t>支出</t>
  </si>
  <si>
    <t>その他の活動による収支</t>
  </si>
  <si>
    <t>第1号の4様式</t>
    <phoneticPr fontId="2"/>
  </si>
  <si>
    <t>本　部拠点区分 資金収支計算書</t>
    <phoneticPr fontId="2"/>
  </si>
  <si>
    <t>吾岡保育園拠点区分 資金収支計算書</t>
    <phoneticPr fontId="2"/>
  </si>
  <si>
    <t>第1号の4様式</t>
    <phoneticPr fontId="2"/>
  </si>
  <si>
    <t>大篠保育園拠点区分 資金収支計算書</t>
    <phoneticPr fontId="2"/>
  </si>
  <si>
    <t>（自）平成 27 年  4 月  1 日  （至）平成 28 年  3 月 31 日</t>
    <phoneticPr fontId="2"/>
  </si>
  <si>
    <t>保育事業収益</t>
  </si>
  <si>
    <t xml:space="preserve">  保育所運営費収益</t>
  </si>
  <si>
    <t xml:space="preserve">  その他の事業収益</t>
  </si>
  <si>
    <t>経常経費寄付金収益</t>
  </si>
  <si>
    <t>人件費</t>
  </si>
  <si>
    <t xml:space="preserve">  役員報酬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</si>
  <si>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</si>
  <si>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</si>
  <si>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</si>
  <si>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</si>
  <si>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法定福利費</t>
  </si>
  <si>
    <t>事業費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</si>
  <si>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</si>
  <si>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</si>
  <si>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</si>
  <si>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</si>
  <si>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</si>
  <si>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</si>
  <si>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</si>
  <si>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</si>
  <si>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</si>
  <si>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雑費</t>
  </si>
  <si>
    <t>事務費</t>
  </si>
  <si>
    <t xml:space="preserve">  福利厚生費</t>
  </si>
  <si>
    <t xml:space="preserve">  旅費交通費</t>
  </si>
  <si>
    <t xml:space="preserve">  研修研究費</t>
  </si>
  <si>
    <t xml:space="preserve">  事務消耗品費</t>
  </si>
  <si>
    <t xml:space="preserve">  印刷製本費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</si>
  <si>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</si>
  <si>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</si>
  <si>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</si>
  <si>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</si>
  <si>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</si>
  <si>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</si>
  <si>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土地・建物賃借料</t>
  </si>
  <si>
    <t xml:space="preserve">  租税公課</t>
  </si>
  <si>
    <t xml:space="preserve">  保守料</t>
  </si>
  <si>
    <t xml:space="preserve">  諸会費</t>
  </si>
  <si>
    <t xml:space="preserve">  雑費(事務)</t>
  </si>
  <si>
    <t>減価償却費</t>
  </si>
  <si>
    <t>国庫補助金等特別積立金取崩額</t>
  </si>
  <si>
    <t>受取利息配当金収益</t>
  </si>
  <si>
    <t>その他のサービス活動外収益</t>
  </si>
  <si>
    <t xml:space="preserve">  受入研修費収益</t>
  </si>
  <si>
    <t xml:space="preserve">  利用者等外給食収益</t>
  </si>
  <si>
    <t xml:space="preserve">  雑収益</t>
  </si>
  <si>
    <t>その他のサービス活動外費用</t>
  </si>
  <si>
    <t xml:space="preserve">  利用者等外給食費</t>
  </si>
  <si>
    <t>施設整備等補助金収益</t>
  </si>
  <si>
    <t xml:space="preserve">  施設整備等補助金収益</t>
  </si>
  <si>
    <t>拠点区分間繰入金収益</t>
  </si>
  <si>
    <t>その他の特別収益</t>
  </si>
  <si>
    <t xml:space="preserve">  国庫補助 会計基準移行時 過年度分修正額</t>
  </si>
  <si>
    <t>固定資産売却損・処分損</t>
  </si>
  <si>
    <t xml:space="preserve">  器具及び備品売却損・処分損</t>
  </si>
  <si>
    <t>国庫補助金等特別積立金積立額</t>
  </si>
  <si>
    <t>拠点区分間繰入金費用</t>
  </si>
  <si>
    <t xml:space="preserve">  人件費積立金積立額</t>
  </si>
  <si>
    <t xml:space="preserve">  修繕積立金積立額</t>
  </si>
  <si>
    <t xml:space="preserve">  備品等購入積立金積立額</t>
  </si>
  <si>
    <t xml:space="preserve">  保育所施設・設備整備積立金積立額</t>
  </si>
  <si>
    <t>第2号の1様式</t>
    <phoneticPr fontId="2"/>
  </si>
  <si>
    <t>事業活動計算書</t>
    <phoneticPr fontId="2"/>
  </si>
  <si>
    <t>第2号の3様式</t>
    <phoneticPr fontId="2"/>
  </si>
  <si>
    <t>社会福祉事業区分 事業活動内訳表</t>
    <phoneticPr fontId="2"/>
  </si>
  <si>
    <t>サービス活動増減の部</t>
  </si>
  <si>
    <t>収益</t>
  </si>
  <si>
    <t xml:space="preserve">    雑費‐事務</t>
  </si>
  <si>
    <t>サービス活動外増減の部</t>
  </si>
  <si>
    <t>費用</t>
  </si>
  <si>
    <t>特別増減の部</t>
  </si>
  <si>
    <t>第2号の4様式</t>
    <phoneticPr fontId="2"/>
  </si>
  <si>
    <t>本　部拠点区分 事業活動計算書</t>
    <phoneticPr fontId="2"/>
  </si>
  <si>
    <t>吾岡保育園拠点区分 事業活動計算書</t>
    <phoneticPr fontId="2"/>
  </si>
  <si>
    <t>大篠保育園拠点区分 事業活動計算書</t>
    <phoneticPr fontId="2"/>
  </si>
  <si>
    <t xml:space="preserve">  現金預金</t>
  </si>
  <si>
    <t xml:space="preserve">  事業未収金</t>
  </si>
  <si>
    <t xml:space="preserve">  未収補助金</t>
  </si>
  <si>
    <t xml:space="preserve">  その他の流動資産</t>
  </si>
  <si>
    <t xml:space="preserve"> 基本財産</t>
    <phoneticPr fontId="2"/>
  </si>
  <si>
    <t xml:space="preserve">  土地</t>
  </si>
  <si>
    <t xml:space="preserve">  建物</t>
  </si>
  <si>
    <t xml:space="preserve"> その他の固定資産</t>
    <phoneticPr fontId="2"/>
  </si>
  <si>
    <t xml:space="preserve">  構築物</t>
  </si>
  <si>
    <t xml:space="preserve">  車輌運搬具</t>
  </si>
  <si>
    <t xml:space="preserve">  器具及び備品</t>
  </si>
  <si>
    <t xml:space="preserve">  権利</t>
  </si>
  <si>
    <t xml:space="preserve">  退職給付引当資産</t>
  </si>
  <si>
    <t xml:space="preserve">  保育所繰越積立資産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</si>
  <si>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</si>
  <si>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</si>
  <si>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</si>
  <si>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預り金</t>
  </si>
  <si>
    <t xml:space="preserve">  職員預り金</t>
  </si>
  <si>
    <t>固定負債</t>
    <phoneticPr fontId="2"/>
  </si>
  <si>
    <t xml:space="preserve">  退職給付引当金</t>
  </si>
  <si>
    <t>基本金</t>
    <phoneticPr fontId="2"/>
  </si>
  <si>
    <t xml:space="preserve">  第一号基本金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</si>
  <si>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</si>
  <si>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</si>
  <si>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</si>
  <si>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</si>
  <si>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</si>
  <si>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</si>
  <si>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</si>
  <si>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</si>
  <si>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</si>
  <si>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第3号の1様式</t>
    <phoneticPr fontId="2"/>
  </si>
  <si>
    <t>貸借対照表</t>
    <phoneticPr fontId="2"/>
  </si>
  <si>
    <t>平成 28 年  3 月 31 日現在</t>
    <phoneticPr fontId="2"/>
  </si>
  <si>
    <t>内部取引消去</t>
    <phoneticPr fontId="2"/>
  </si>
  <si>
    <t>事業区分合計</t>
    <phoneticPr fontId="2"/>
  </si>
  <si>
    <t>固定資産</t>
    <phoneticPr fontId="2"/>
  </si>
  <si>
    <t xml:space="preserve"> 基本財産</t>
    <phoneticPr fontId="2"/>
  </si>
  <si>
    <t>基本金</t>
    <phoneticPr fontId="2"/>
  </si>
  <si>
    <t>次期繰越活動増減差額</t>
    <phoneticPr fontId="2"/>
  </si>
  <si>
    <t>第3号の3様式</t>
    <phoneticPr fontId="2"/>
  </si>
  <si>
    <t>社会福祉事業区分 貸借対照表内訳表</t>
    <phoneticPr fontId="2"/>
  </si>
  <si>
    <t>流動資産</t>
    <phoneticPr fontId="2"/>
  </si>
  <si>
    <t xml:space="preserve">    現　　金</t>
  </si>
  <si>
    <t xml:space="preserve">    普通預金</t>
  </si>
  <si>
    <t>固定資産</t>
    <phoneticPr fontId="2"/>
  </si>
  <si>
    <t xml:space="preserve"> その他の固定資産</t>
    <phoneticPr fontId="2"/>
  </si>
  <si>
    <t>流動負債</t>
    <phoneticPr fontId="2"/>
  </si>
  <si>
    <t>固定負債</t>
    <phoneticPr fontId="2"/>
  </si>
  <si>
    <t>国庫補助金等特別積立金</t>
    <phoneticPr fontId="2"/>
  </si>
  <si>
    <t>その他の積立金</t>
    <phoneticPr fontId="2"/>
  </si>
  <si>
    <t>次期繰越活動増減差額</t>
    <phoneticPr fontId="2"/>
  </si>
  <si>
    <t>第3号の4様式</t>
    <phoneticPr fontId="2"/>
  </si>
  <si>
    <t>本　部拠点区分 貸借対照表</t>
    <phoneticPr fontId="2"/>
  </si>
  <si>
    <t xml:space="preserve">    当座預金</t>
  </si>
  <si>
    <t xml:space="preserve">    資金諸口</t>
  </si>
  <si>
    <t xml:space="preserve">    建物（取得価額）</t>
  </si>
  <si>
    <t xml:space="preserve">    建物（減価償却累計額）</t>
  </si>
  <si>
    <t xml:space="preserve"> その他の固定資産</t>
    <phoneticPr fontId="2"/>
  </si>
  <si>
    <t xml:space="preserve">    構築物（取得価額）</t>
  </si>
  <si>
    <t xml:space="preserve">    構築物（減価償却累計額）</t>
  </si>
  <si>
    <t xml:space="preserve">    車輌運搬具（取得価額）</t>
  </si>
  <si>
    <t xml:space="preserve">    車輌運搬具（減価償却累計額）</t>
  </si>
  <si>
    <t xml:space="preserve">    器具及び備品（取得価額）</t>
  </si>
  <si>
    <t xml:space="preserve">    器具及び備品（減価償却累計額）</t>
  </si>
  <si>
    <t xml:space="preserve">    人件費積立資産</t>
  </si>
  <si>
    <t xml:space="preserve">    修繕費積立資産</t>
  </si>
  <si>
    <t xml:space="preserve">    備品購入等積立資産</t>
  </si>
  <si>
    <t>流動負債</t>
    <phoneticPr fontId="2"/>
  </si>
  <si>
    <t>国庫補助金等特別積立金</t>
    <phoneticPr fontId="2"/>
  </si>
  <si>
    <t>その他の積立金</t>
    <phoneticPr fontId="2"/>
  </si>
  <si>
    <t>次期繰越活動増減差額</t>
    <phoneticPr fontId="2"/>
  </si>
  <si>
    <t>吾岡保育園拠点区分 貸借対照表</t>
    <phoneticPr fontId="2"/>
  </si>
  <si>
    <t>固定負債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</si>
  <si>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</si>
  <si>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</si>
  <si>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</si>
  <si>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大篠保育園拠点区分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</si>
</sst>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68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7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176" fontId="15" fillId="0" borderId="28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8" xfId="0" applyNumberFormat="1" applyFont="1" applyFill="1" applyBorder="1" applyAlignment="1">
      <alignment horizontal="centerContinuous" vertical="center" shrinkToFit="1"/>
    </xf>
    <xf numFmtId="49" fontId="14" fillId="0" borderId="19" xfId="0" applyNumberFormat="1" applyFont="1" applyFill="1" applyBorder="1" applyAlignment="1">
      <alignment horizontal="centerContinuous" vertical="center" shrinkToFit="1"/>
    </xf>
    <xf numFmtId="49" fontId="14" fillId="0" borderId="20" xfId="0" applyNumberFormat="1" applyFont="1" applyFill="1" applyBorder="1" applyAlignment="1">
      <alignment horizontal="centerContinuous"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32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>
      <alignment horizontal="left" vertical="center" shrinkToFit="1"/>
    </xf>
    <xf numFmtId="49" fontId="14" fillId="0" borderId="29" xfId="0" applyNumberFormat="1" applyFont="1" applyFill="1" applyBorder="1" applyAlignment="1">
      <alignment horizontal="left" vertical="center" shrinkToFit="1"/>
    </xf>
    <xf numFmtId="176" fontId="15" fillId="0" borderId="34" xfId="0" applyNumberFormat="1" applyFont="1" applyFill="1" applyBorder="1" applyAlignment="1">
      <alignment horizontal="right" vertical="center" shrinkToFit="1"/>
    </xf>
    <xf numFmtId="176" fontId="15" fillId="0" borderId="31" xfId="0" applyNumberFormat="1" applyFont="1" applyFill="1" applyBorder="1" applyAlignment="1">
      <alignment horizontal="right" vertical="center" shrinkToFit="1"/>
    </xf>
    <xf numFmtId="49" fontId="14" fillId="0" borderId="10" xfId="0" applyNumberFormat="1" applyFont="1" applyFill="1" applyBorder="1" applyAlignment="1">
      <alignment horizontal="right" vertical="center" shrinkToFit="1"/>
    </xf>
    <xf numFmtId="49" fontId="14" fillId="0" borderId="35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textRotation="255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25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wrapText="1" shrinkToFit="1"/>
    </xf>
    <xf numFmtId="49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37" xfId="0" applyFont="1" applyFill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19" fillId="0" borderId="3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5"/>
      <c r="B1" s="115"/>
      <c r="C1" s="20"/>
      <c r="D1" s="20"/>
      <c r="E1" s="20"/>
      <c r="F1" s="116"/>
      <c r="G1" s="116"/>
    </row>
    <row r="2" spans="1:7" ht="15" customHeight="1">
      <c r="A2" s="76"/>
      <c r="B2" s="76"/>
      <c r="C2" s="76"/>
      <c r="D2" s="76"/>
      <c r="E2" s="117" t="s">
        <v>162</v>
      </c>
      <c r="F2" s="117"/>
      <c r="G2" s="117"/>
    </row>
    <row r="3" spans="1:7" ht="14.25">
      <c r="A3" s="118" t="s">
        <v>41</v>
      </c>
      <c r="B3" s="118"/>
      <c r="C3" s="118"/>
      <c r="D3" s="118"/>
      <c r="E3" s="118"/>
      <c r="F3" s="118"/>
      <c r="G3" s="118"/>
    </row>
    <row r="4" spans="1:7">
      <c r="A4" s="76"/>
      <c r="B4" s="76"/>
      <c r="C4" s="76"/>
      <c r="D4" s="76"/>
      <c r="E4" s="76"/>
      <c r="F4" s="76"/>
      <c r="G4" s="76"/>
    </row>
    <row r="5" spans="1:7">
      <c r="A5" s="115" t="s">
        <v>163</v>
      </c>
      <c r="B5" s="115"/>
      <c r="C5" s="115"/>
      <c r="D5" s="115"/>
      <c r="E5" s="115"/>
      <c r="F5" s="115"/>
      <c r="G5" s="115"/>
    </row>
    <row r="6" spans="1:7" ht="13.5" customHeight="1">
      <c r="A6" s="76"/>
      <c r="B6" s="76"/>
      <c r="C6" s="76"/>
      <c r="D6" s="76"/>
      <c r="E6" s="76"/>
      <c r="F6" s="76"/>
      <c r="G6" s="77" t="s">
        <v>56</v>
      </c>
    </row>
    <row r="7" spans="1:7" ht="14.25" customHeight="1">
      <c r="A7" s="102" t="s">
        <v>37</v>
      </c>
      <c r="B7" s="103"/>
      <c r="C7" s="10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105" t="s">
        <v>47</v>
      </c>
      <c r="B8" s="105" t="s">
        <v>11</v>
      </c>
      <c r="C8" s="6" t="s">
        <v>82</v>
      </c>
      <c r="D8" s="79">
        <v>313203729</v>
      </c>
      <c r="E8" s="79">
        <v>313213804</v>
      </c>
      <c r="F8" s="13">
        <f t="shared" ref="F8:F75" si="0">D8-E8</f>
        <v>-10075</v>
      </c>
      <c r="G8" s="92"/>
    </row>
    <row r="9" spans="1:7" ht="14.25" customHeight="1">
      <c r="A9" s="106"/>
      <c r="B9" s="106"/>
      <c r="C9" s="7" t="s">
        <v>83</v>
      </c>
      <c r="D9" s="13">
        <v>271959240</v>
      </c>
      <c r="E9" s="13">
        <v>271959240</v>
      </c>
      <c r="F9" s="13">
        <f>D9-E9</f>
        <v>0</v>
      </c>
      <c r="G9" s="93"/>
    </row>
    <row r="10" spans="1:7" ht="14.25" customHeight="1">
      <c r="A10" s="106"/>
      <c r="B10" s="106"/>
      <c r="C10" s="7" t="s">
        <v>84</v>
      </c>
      <c r="D10" s="13">
        <v>210745137</v>
      </c>
      <c r="E10" s="13">
        <v>210745137</v>
      </c>
      <c r="F10" s="13">
        <f>D10-E10</f>
        <v>0</v>
      </c>
      <c r="G10" s="93"/>
    </row>
    <row r="11" spans="1:7" ht="14.25" customHeight="1">
      <c r="A11" s="106"/>
      <c r="B11" s="106"/>
      <c r="C11" s="7" t="s">
        <v>85</v>
      </c>
      <c r="D11" s="13">
        <v>27794161</v>
      </c>
      <c r="E11" s="13">
        <v>27794161</v>
      </c>
      <c r="F11" s="13">
        <f>D11-E11</f>
        <v>0</v>
      </c>
      <c r="G11" s="93"/>
    </row>
    <row r="12" spans="1:7" ht="14.25" customHeight="1">
      <c r="A12" s="106"/>
      <c r="B12" s="106"/>
      <c r="C12" s="7" t="s">
        <v>86</v>
      </c>
      <c r="D12" s="13">
        <v>12934311</v>
      </c>
      <c r="E12" s="13">
        <v>12934311</v>
      </c>
      <c r="F12" s="13">
        <f>D12-E12</f>
        <v>0</v>
      </c>
      <c r="G12" s="93"/>
    </row>
    <row r="13" spans="1:7" ht="14.25" customHeight="1">
      <c r="A13" s="106"/>
      <c r="B13" s="106"/>
      <c r="C13" s="7" t="s">
        <v>87</v>
      </c>
      <c r="D13" s="13">
        <v>5091004</v>
      </c>
      <c r="E13" s="13">
        <v>5091004</v>
      </c>
      <c r="F13" s="13">
        <f>D13-E13</f>
        <v>0</v>
      </c>
      <c r="G13" s="93"/>
    </row>
    <row r="14" spans="1:7" ht="14.25" customHeight="1">
      <c r="A14" s="106"/>
      <c r="B14" s="106"/>
      <c r="C14" s="7" t="s">
        <v>88</v>
      </c>
      <c r="D14" s="13">
        <v>7027562</v>
      </c>
      <c r="E14" s="13">
        <v>7027562</v>
      </c>
      <c r="F14" s="13">
        <f>D14-E14</f>
        <v>0</v>
      </c>
      <c r="G14" s="93"/>
    </row>
    <row r="15" spans="1:7" ht="14.25" customHeight="1">
      <c r="A15" s="106"/>
      <c r="B15" s="106"/>
      <c r="C15" s="7" t="s">
        <v>89</v>
      </c>
      <c r="D15" s="13">
        <v>1277101</v>
      </c>
      <c r="E15" s="13">
        <v>1277101</v>
      </c>
      <c r="F15" s="13">
        <f>D15-E15</f>
        <v>0</v>
      </c>
      <c r="G15" s="93"/>
    </row>
    <row r="16" spans="1:7" ht="14.25" customHeight="1">
      <c r="A16" s="106"/>
      <c r="B16" s="106"/>
      <c r="C16" s="7" t="s">
        <v>90</v>
      </c>
      <c r="D16" s="13">
        <v>396885</v>
      </c>
      <c r="E16" s="13">
        <v>396885</v>
      </c>
      <c r="F16" s="13">
        <f>D16-E16</f>
        <v>0</v>
      </c>
      <c r="G16" s="93"/>
    </row>
    <row r="17" spans="1:7" ht="14.25" customHeight="1">
      <c r="A17" s="106"/>
      <c r="B17" s="106"/>
      <c r="C17" s="7" t="s">
        <v>91</v>
      </c>
      <c r="D17" s="13">
        <v>3061900</v>
      </c>
      <c r="E17" s="13">
        <v>3061900</v>
      </c>
      <c r="F17" s="13">
        <f>D17-E17</f>
        <v>0</v>
      </c>
      <c r="G17" s="93"/>
    </row>
    <row r="18" spans="1:7" ht="14.25" customHeight="1">
      <c r="A18" s="106"/>
      <c r="B18" s="106"/>
      <c r="C18" s="7" t="s">
        <v>92</v>
      </c>
      <c r="D18" s="13">
        <v>1510270</v>
      </c>
      <c r="E18" s="13">
        <v>1510270</v>
      </c>
      <c r="F18" s="13">
        <f>D18-E18</f>
        <v>0</v>
      </c>
      <c r="G18" s="93"/>
    </row>
    <row r="19" spans="1:7" ht="14.25" customHeight="1">
      <c r="A19" s="106"/>
      <c r="B19" s="106"/>
      <c r="C19" s="7" t="s">
        <v>93</v>
      </c>
      <c r="D19" s="13">
        <v>302477</v>
      </c>
      <c r="E19" s="13">
        <v>302477</v>
      </c>
      <c r="F19" s="13">
        <f>D19-E19</f>
        <v>0</v>
      </c>
      <c r="G19" s="93"/>
    </row>
    <row r="20" spans="1:7" ht="14.25" customHeight="1">
      <c r="A20" s="106"/>
      <c r="B20" s="106"/>
      <c r="C20" s="7" t="s">
        <v>94</v>
      </c>
      <c r="D20" s="13">
        <v>195342</v>
      </c>
      <c r="E20" s="13">
        <v>195342</v>
      </c>
      <c r="F20" s="13">
        <f>D20-E20</f>
        <v>0</v>
      </c>
      <c r="G20" s="93"/>
    </row>
    <row r="21" spans="1:7" ht="14.25" customHeight="1">
      <c r="A21" s="106"/>
      <c r="B21" s="106"/>
      <c r="C21" s="7" t="s">
        <v>95</v>
      </c>
      <c r="D21" s="13">
        <v>242302</v>
      </c>
      <c r="E21" s="13">
        <v>242302</v>
      </c>
      <c r="F21" s="13">
        <f>D21-E21</f>
        <v>0</v>
      </c>
      <c r="G21" s="93"/>
    </row>
    <row r="22" spans="1:7" ht="14.25" customHeight="1">
      <c r="A22" s="106"/>
      <c r="B22" s="106"/>
      <c r="C22" s="7" t="s">
        <v>96</v>
      </c>
      <c r="D22" s="13">
        <v>1380788</v>
      </c>
      <c r="E22" s="13">
        <v>1380788</v>
      </c>
      <c r="F22" s="13">
        <f>D22-E22</f>
        <v>0</v>
      </c>
      <c r="G22" s="93"/>
    </row>
    <row r="23" spans="1:7" ht="14.25" customHeight="1">
      <c r="A23" s="106"/>
      <c r="B23" s="106"/>
      <c r="C23" s="7" t="s">
        <v>97</v>
      </c>
      <c r="D23" s="13">
        <v>41244489</v>
      </c>
      <c r="E23" s="13">
        <v>41254564</v>
      </c>
      <c r="F23" s="13">
        <f>D23-E23</f>
        <v>-10075</v>
      </c>
      <c r="G23" s="93"/>
    </row>
    <row r="24" spans="1:7" ht="14.25" customHeight="1">
      <c r="A24" s="106"/>
      <c r="B24" s="106"/>
      <c r="C24" s="7" t="s">
        <v>98</v>
      </c>
      <c r="D24" s="13">
        <v>41244489</v>
      </c>
      <c r="E24" s="13">
        <v>41254564</v>
      </c>
      <c r="F24" s="13">
        <f>D24-E24</f>
        <v>-10075</v>
      </c>
      <c r="G24" s="93"/>
    </row>
    <row r="25" spans="1:7" ht="14.25" customHeight="1">
      <c r="A25" s="106"/>
      <c r="B25" s="106"/>
      <c r="C25" s="7" t="s">
        <v>99</v>
      </c>
      <c r="D25" s="13">
        <v>0</v>
      </c>
      <c r="E25" s="13">
        <v>0</v>
      </c>
      <c r="F25" s="13">
        <f>D25-E25</f>
        <v>0</v>
      </c>
      <c r="G25" s="93"/>
    </row>
    <row r="26" spans="1:7" ht="14.25" customHeight="1">
      <c r="A26" s="106"/>
      <c r="B26" s="106"/>
      <c r="C26" s="7" t="s">
        <v>100</v>
      </c>
      <c r="D26" s="13">
        <v>669700</v>
      </c>
      <c r="E26" s="13">
        <v>669310</v>
      </c>
      <c r="F26" s="13">
        <f>D26-E26</f>
        <v>390</v>
      </c>
      <c r="G26" s="93"/>
    </row>
    <row r="27" spans="1:7" ht="14.25" customHeight="1">
      <c r="A27" s="106"/>
      <c r="B27" s="106"/>
      <c r="C27" s="7" t="s">
        <v>101</v>
      </c>
      <c r="D27" s="13">
        <v>2760150</v>
      </c>
      <c r="E27" s="13">
        <v>2689390</v>
      </c>
      <c r="F27" s="13">
        <f>D27-E27</f>
        <v>70760</v>
      </c>
      <c r="G27" s="93"/>
    </row>
    <row r="28" spans="1:7" ht="14.25" customHeight="1">
      <c r="A28" s="106"/>
      <c r="B28" s="106"/>
      <c r="C28" s="7" t="s">
        <v>102</v>
      </c>
      <c r="D28" s="13">
        <v>70000</v>
      </c>
      <c r="E28" s="13">
        <v>70000</v>
      </c>
      <c r="F28" s="13">
        <f>D28-E28</f>
        <v>0</v>
      </c>
      <c r="G28" s="93"/>
    </row>
    <row r="29" spans="1:7" ht="14.25" customHeight="1">
      <c r="A29" s="106"/>
      <c r="B29" s="106"/>
      <c r="C29" s="7" t="s">
        <v>103</v>
      </c>
      <c r="D29" s="13">
        <v>2350150</v>
      </c>
      <c r="E29" s="13">
        <v>2324250</v>
      </c>
      <c r="F29" s="13">
        <f>D29-E29</f>
        <v>25900</v>
      </c>
      <c r="G29" s="93"/>
    </row>
    <row r="30" spans="1:7" ht="14.25" customHeight="1">
      <c r="A30" s="106"/>
      <c r="B30" s="106"/>
      <c r="C30" s="7" t="s">
        <v>104</v>
      </c>
      <c r="D30" s="13">
        <v>340000</v>
      </c>
      <c r="E30" s="13">
        <v>295140</v>
      </c>
      <c r="F30" s="13">
        <f>D30-E30</f>
        <v>44860</v>
      </c>
      <c r="G30" s="93"/>
    </row>
    <row r="31" spans="1:7" ht="14.25" customHeight="1">
      <c r="A31" s="106"/>
      <c r="B31" s="106"/>
      <c r="C31" s="7" t="s">
        <v>105</v>
      </c>
      <c r="D31" s="13">
        <v>340000</v>
      </c>
      <c r="E31" s="13">
        <v>295140</v>
      </c>
      <c r="F31" s="13">
        <f t="shared" si="0"/>
        <v>44860</v>
      </c>
      <c r="G31" s="93"/>
    </row>
    <row r="32" spans="1:7" ht="14.25" customHeight="1">
      <c r="A32" s="106"/>
      <c r="B32" s="107"/>
      <c r="C32" s="8" t="s">
        <v>74</v>
      </c>
      <c r="D32" s="14">
        <v>316633579</v>
      </c>
      <c r="E32" s="14">
        <v>316572504</v>
      </c>
      <c r="F32" s="14">
        <f t="shared" si="0"/>
        <v>61075</v>
      </c>
      <c r="G32" s="94"/>
    </row>
    <row r="33" spans="1:7" ht="14.25" customHeight="1">
      <c r="A33" s="106"/>
      <c r="B33" s="105" t="s">
        <v>12</v>
      </c>
      <c r="C33" s="7" t="s">
        <v>106</v>
      </c>
      <c r="D33" s="13">
        <v>247425225</v>
      </c>
      <c r="E33" s="13">
        <v>242379569</v>
      </c>
      <c r="F33" s="13">
        <f t="shared" si="0"/>
        <v>5045656</v>
      </c>
      <c r="G33" s="93"/>
    </row>
    <row r="34" spans="1:7" ht="14.25" customHeight="1">
      <c r="A34" s="106"/>
      <c r="B34" s="106"/>
      <c r="C34" s="7" t="s">
        <v>107</v>
      </c>
      <c r="D34" s="13">
        <v>10000</v>
      </c>
      <c r="E34" s="13">
        <v>10000</v>
      </c>
      <c r="F34" s="13">
        <f>D34-E34</f>
        <v>0</v>
      </c>
      <c r="G34" s="93"/>
    </row>
    <row r="35" spans="1:7" ht="14.25" customHeight="1">
      <c r="A35" s="106"/>
      <c r="B35" s="106"/>
      <c r="C35" s="7" t="s">
        <v>108</v>
      </c>
      <c r="D35" s="13">
        <v>162071600</v>
      </c>
      <c r="E35" s="13">
        <v>157810906</v>
      </c>
      <c r="F35" s="13">
        <f>D35-E35</f>
        <v>4260694</v>
      </c>
      <c r="G35" s="93"/>
    </row>
    <row r="36" spans="1:7" ht="14.25" customHeight="1">
      <c r="A36" s="106"/>
      <c r="B36" s="106"/>
      <c r="C36" s="7" t="s">
        <v>109</v>
      </c>
      <c r="D36" s="13">
        <v>156670000</v>
      </c>
      <c r="E36" s="13">
        <v>153195912</v>
      </c>
      <c r="F36" s="13">
        <f>D36-E36</f>
        <v>3474088</v>
      </c>
      <c r="G36" s="93"/>
    </row>
    <row r="37" spans="1:7" ht="14.25" customHeight="1">
      <c r="A37" s="106"/>
      <c r="B37" s="106"/>
      <c r="C37" s="7" t="s">
        <v>110</v>
      </c>
      <c r="D37" s="13">
        <v>5401600</v>
      </c>
      <c r="E37" s="13">
        <v>4614994</v>
      </c>
      <c r="F37" s="13">
        <f>D37-E37</f>
        <v>786606</v>
      </c>
      <c r="G37" s="93"/>
    </row>
    <row r="38" spans="1:7" ht="14.25" customHeight="1">
      <c r="A38" s="106"/>
      <c r="B38" s="106"/>
      <c r="C38" s="7" t="s">
        <v>111</v>
      </c>
      <c r="D38" s="13">
        <v>34949147</v>
      </c>
      <c r="E38" s="13">
        <v>34949147</v>
      </c>
      <c r="F38" s="13">
        <f>D38-E38</f>
        <v>0</v>
      </c>
      <c r="G38" s="93"/>
    </row>
    <row r="39" spans="1:7" ht="14.25" customHeight="1">
      <c r="A39" s="106"/>
      <c r="B39" s="106"/>
      <c r="C39" s="7" t="s">
        <v>112</v>
      </c>
      <c r="D39" s="13">
        <v>17532000</v>
      </c>
      <c r="E39" s="13">
        <v>17593890</v>
      </c>
      <c r="F39" s="13">
        <f>D39-E39</f>
        <v>-61890</v>
      </c>
      <c r="G39" s="93"/>
    </row>
    <row r="40" spans="1:7" ht="14.25" customHeight="1">
      <c r="A40" s="106"/>
      <c r="B40" s="106"/>
      <c r="C40" s="7" t="s">
        <v>113</v>
      </c>
      <c r="D40" s="13">
        <v>2253141</v>
      </c>
      <c r="E40" s="13">
        <v>2253141</v>
      </c>
      <c r="F40" s="13">
        <f>D40-E40</f>
        <v>0</v>
      </c>
      <c r="G40" s="93"/>
    </row>
    <row r="41" spans="1:7" ht="14.25" customHeight="1">
      <c r="A41" s="106"/>
      <c r="B41" s="106"/>
      <c r="C41" s="7" t="s">
        <v>114</v>
      </c>
      <c r="D41" s="13">
        <v>2235000</v>
      </c>
      <c r="E41" s="13">
        <v>2235000</v>
      </c>
      <c r="F41" s="13">
        <f>D41-E41</f>
        <v>0</v>
      </c>
      <c r="G41" s="93"/>
    </row>
    <row r="42" spans="1:7" ht="14.25" customHeight="1">
      <c r="A42" s="106"/>
      <c r="B42" s="106"/>
      <c r="C42" s="7" t="s">
        <v>115</v>
      </c>
      <c r="D42" s="13">
        <v>18141</v>
      </c>
      <c r="E42" s="13">
        <v>18141</v>
      </c>
      <c r="F42" s="13">
        <f>D42-E42</f>
        <v>0</v>
      </c>
      <c r="G42" s="93"/>
    </row>
    <row r="43" spans="1:7" ht="14.25" customHeight="1">
      <c r="A43" s="106"/>
      <c r="B43" s="106"/>
      <c r="C43" s="7" t="s">
        <v>116</v>
      </c>
      <c r="D43" s="13">
        <v>30609337</v>
      </c>
      <c r="E43" s="13">
        <v>29762485</v>
      </c>
      <c r="F43" s="13">
        <f>D43-E43</f>
        <v>846852</v>
      </c>
      <c r="G43" s="93"/>
    </row>
    <row r="44" spans="1:7" ht="14.25" customHeight="1">
      <c r="A44" s="106"/>
      <c r="B44" s="106"/>
      <c r="C44" s="7" t="s">
        <v>117</v>
      </c>
      <c r="D44" s="13">
        <v>36300000</v>
      </c>
      <c r="E44" s="13">
        <v>34940316</v>
      </c>
      <c r="F44" s="13">
        <f>D44-E44</f>
        <v>1359684</v>
      </c>
      <c r="G44" s="93"/>
    </row>
    <row r="45" spans="1:7" ht="14.25" customHeight="1">
      <c r="A45" s="106"/>
      <c r="B45" s="106"/>
      <c r="C45" s="7" t="s">
        <v>118</v>
      </c>
      <c r="D45" s="13">
        <v>18485000</v>
      </c>
      <c r="E45" s="13">
        <v>18199400</v>
      </c>
      <c r="F45" s="13">
        <f>D45-E45</f>
        <v>285600</v>
      </c>
      <c r="G45" s="93"/>
    </row>
    <row r="46" spans="1:7" ht="14.25" customHeight="1">
      <c r="A46" s="106"/>
      <c r="B46" s="106"/>
      <c r="C46" s="7" t="s">
        <v>119</v>
      </c>
      <c r="D46" s="13">
        <v>450000</v>
      </c>
      <c r="E46" s="13">
        <v>403156</v>
      </c>
      <c r="F46" s="13">
        <f>D46-E46</f>
        <v>46844</v>
      </c>
      <c r="G46" s="93"/>
    </row>
    <row r="47" spans="1:7" ht="14.25" customHeight="1">
      <c r="A47" s="106"/>
      <c r="B47" s="106"/>
      <c r="C47" s="7" t="s">
        <v>120</v>
      </c>
      <c r="D47" s="13">
        <v>4300000</v>
      </c>
      <c r="E47" s="13">
        <v>3863182</v>
      </c>
      <c r="F47" s="13">
        <f>D47-E47</f>
        <v>436818</v>
      </c>
      <c r="G47" s="93"/>
    </row>
    <row r="48" spans="1:7" ht="14.25" customHeight="1">
      <c r="A48" s="106"/>
      <c r="B48" s="106"/>
      <c r="C48" s="7" t="s">
        <v>121</v>
      </c>
      <c r="D48" s="13">
        <v>5730000</v>
      </c>
      <c r="E48" s="13">
        <v>5536920</v>
      </c>
      <c r="F48" s="13">
        <f>D48-E48</f>
        <v>193080</v>
      </c>
      <c r="G48" s="93"/>
    </row>
    <row r="49" spans="1:7" ht="14.25" customHeight="1">
      <c r="A49" s="106"/>
      <c r="B49" s="106"/>
      <c r="C49" s="7" t="s">
        <v>122</v>
      </c>
      <c r="D49" s="13">
        <v>60000</v>
      </c>
      <c r="E49" s="13">
        <v>54400</v>
      </c>
      <c r="F49" s="13">
        <f>D49-E49</f>
        <v>5600</v>
      </c>
      <c r="G49" s="93"/>
    </row>
    <row r="50" spans="1:7" ht="14.25" customHeight="1">
      <c r="A50" s="106"/>
      <c r="B50" s="106"/>
      <c r="C50" s="7" t="s">
        <v>123</v>
      </c>
      <c r="D50" s="13">
        <v>3700000</v>
      </c>
      <c r="E50" s="13">
        <v>3611228</v>
      </c>
      <c r="F50" s="13">
        <f>D50-E50</f>
        <v>88772</v>
      </c>
      <c r="G50" s="93"/>
    </row>
    <row r="51" spans="1:7" ht="14.25" customHeight="1">
      <c r="A51" s="106"/>
      <c r="B51" s="106"/>
      <c r="C51" s="7" t="s">
        <v>124</v>
      </c>
      <c r="D51" s="13">
        <v>1065000</v>
      </c>
      <c r="E51" s="13">
        <v>1079510</v>
      </c>
      <c r="F51" s="13">
        <f>D51-E51</f>
        <v>-14510</v>
      </c>
      <c r="G51" s="93"/>
    </row>
    <row r="52" spans="1:7" ht="14.25" customHeight="1">
      <c r="A52" s="106"/>
      <c r="B52" s="106"/>
      <c r="C52" s="7" t="s">
        <v>125</v>
      </c>
      <c r="D52" s="13">
        <v>2080000</v>
      </c>
      <c r="E52" s="13">
        <v>1991882</v>
      </c>
      <c r="F52" s="13">
        <f>D52-E52</f>
        <v>88118</v>
      </c>
      <c r="G52" s="93"/>
    </row>
    <row r="53" spans="1:7" ht="14.25" customHeight="1">
      <c r="A53" s="106"/>
      <c r="B53" s="106"/>
      <c r="C53" s="7" t="s">
        <v>126</v>
      </c>
      <c r="D53" s="13">
        <v>110000</v>
      </c>
      <c r="E53" s="13">
        <v>88676</v>
      </c>
      <c r="F53" s="13">
        <f>D53-E53</f>
        <v>21324</v>
      </c>
      <c r="G53" s="93"/>
    </row>
    <row r="54" spans="1:7" ht="14.25" customHeight="1">
      <c r="A54" s="106"/>
      <c r="B54" s="106"/>
      <c r="C54" s="7" t="s">
        <v>127</v>
      </c>
      <c r="D54" s="13">
        <v>320000</v>
      </c>
      <c r="E54" s="13">
        <v>111962</v>
      </c>
      <c r="F54" s="13">
        <f>D54-E54</f>
        <v>208038</v>
      </c>
      <c r="G54" s="93"/>
    </row>
    <row r="55" spans="1:7" ht="14.25" customHeight="1">
      <c r="A55" s="106"/>
      <c r="B55" s="106"/>
      <c r="C55" s="7" t="s">
        <v>128</v>
      </c>
      <c r="D55" s="13">
        <v>10687000</v>
      </c>
      <c r="E55" s="13">
        <v>9625749</v>
      </c>
      <c r="F55" s="13">
        <f>D55-E55</f>
        <v>1061251</v>
      </c>
      <c r="G55" s="93"/>
    </row>
    <row r="56" spans="1:7" ht="14.25" customHeight="1">
      <c r="A56" s="106"/>
      <c r="B56" s="106"/>
      <c r="C56" s="7" t="s">
        <v>129</v>
      </c>
      <c r="D56" s="13">
        <v>1235000</v>
      </c>
      <c r="E56" s="13">
        <v>1142992</v>
      </c>
      <c r="F56" s="13">
        <f>D56-E56</f>
        <v>92008</v>
      </c>
      <c r="G56" s="93"/>
    </row>
    <row r="57" spans="1:7" ht="14.25" customHeight="1">
      <c r="A57" s="106"/>
      <c r="B57" s="106"/>
      <c r="C57" s="7" t="s">
        <v>130</v>
      </c>
      <c r="D57" s="13">
        <v>1370000</v>
      </c>
      <c r="E57" s="13">
        <v>1295775</v>
      </c>
      <c r="F57" s="13">
        <f>D57-E57</f>
        <v>74225</v>
      </c>
      <c r="G57" s="93"/>
    </row>
    <row r="58" spans="1:7" ht="14.25" customHeight="1">
      <c r="A58" s="106"/>
      <c r="B58" s="106"/>
      <c r="C58" s="7" t="s">
        <v>131</v>
      </c>
      <c r="D58" s="13">
        <v>370000</v>
      </c>
      <c r="E58" s="13">
        <v>312780</v>
      </c>
      <c r="F58" s="13">
        <f>D58-E58</f>
        <v>57220</v>
      </c>
      <c r="G58" s="93"/>
    </row>
    <row r="59" spans="1:7" ht="14.25" customHeight="1">
      <c r="A59" s="106"/>
      <c r="B59" s="106"/>
      <c r="C59" s="7" t="s">
        <v>132</v>
      </c>
      <c r="D59" s="13">
        <v>950000</v>
      </c>
      <c r="E59" s="13">
        <v>850859</v>
      </c>
      <c r="F59" s="13">
        <f>D59-E59</f>
        <v>99141</v>
      </c>
      <c r="G59" s="93"/>
    </row>
    <row r="60" spans="1:7" ht="14.25" customHeight="1">
      <c r="A60" s="106"/>
      <c r="B60" s="106"/>
      <c r="C60" s="7" t="s">
        <v>133</v>
      </c>
      <c r="D60" s="13">
        <v>730000</v>
      </c>
      <c r="E60" s="13">
        <v>618325</v>
      </c>
      <c r="F60" s="13">
        <f>D60-E60</f>
        <v>111675</v>
      </c>
      <c r="G60" s="93"/>
    </row>
    <row r="61" spans="1:7" ht="14.25" customHeight="1">
      <c r="A61" s="106"/>
      <c r="B61" s="106"/>
      <c r="C61" s="7" t="s">
        <v>134</v>
      </c>
      <c r="D61" s="13">
        <v>1300000</v>
      </c>
      <c r="E61" s="13">
        <v>1363691</v>
      </c>
      <c r="F61" s="13">
        <f>D61-E61</f>
        <v>-63691</v>
      </c>
      <c r="G61" s="93"/>
    </row>
    <row r="62" spans="1:7" ht="14.25" customHeight="1">
      <c r="A62" s="106"/>
      <c r="B62" s="106"/>
      <c r="C62" s="7" t="s">
        <v>135</v>
      </c>
      <c r="D62" s="13">
        <v>475000</v>
      </c>
      <c r="E62" s="13">
        <v>384814</v>
      </c>
      <c r="F62" s="13">
        <f>D62-E62</f>
        <v>90186</v>
      </c>
      <c r="G62" s="93"/>
    </row>
    <row r="63" spans="1:7" ht="14.25" customHeight="1">
      <c r="A63" s="106"/>
      <c r="B63" s="106"/>
      <c r="C63" s="7" t="s">
        <v>136</v>
      </c>
      <c r="D63" s="13">
        <v>45000</v>
      </c>
      <c r="E63" s="13">
        <v>16479</v>
      </c>
      <c r="F63" s="13">
        <f>D63-E63</f>
        <v>28521</v>
      </c>
      <c r="G63" s="93"/>
    </row>
    <row r="64" spans="1:7" ht="14.25" customHeight="1">
      <c r="A64" s="106"/>
      <c r="B64" s="106"/>
      <c r="C64" s="7" t="s">
        <v>137</v>
      </c>
      <c r="D64" s="13">
        <v>75000</v>
      </c>
      <c r="E64" s="13">
        <v>54000</v>
      </c>
      <c r="F64" s="13">
        <f>D64-E64</f>
        <v>21000</v>
      </c>
      <c r="G64" s="93"/>
    </row>
    <row r="65" spans="1:7" ht="14.25" customHeight="1">
      <c r="A65" s="106"/>
      <c r="B65" s="106"/>
      <c r="C65" s="7" t="s">
        <v>138</v>
      </c>
      <c r="D65" s="13">
        <v>1830000</v>
      </c>
      <c r="E65" s="13">
        <v>1416709</v>
      </c>
      <c r="F65" s="13">
        <f>D65-E65</f>
        <v>413291</v>
      </c>
      <c r="G65" s="93"/>
    </row>
    <row r="66" spans="1:7" ht="14.25" customHeight="1">
      <c r="A66" s="106"/>
      <c r="B66" s="106"/>
      <c r="C66" s="7" t="s">
        <v>139</v>
      </c>
      <c r="D66" s="13">
        <v>51000</v>
      </c>
      <c r="E66" s="13">
        <v>43522</v>
      </c>
      <c r="F66" s="13">
        <f>D66-E66</f>
        <v>7478</v>
      </c>
      <c r="G66" s="93"/>
    </row>
    <row r="67" spans="1:7" ht="14.25" customHeight="1">
      <c r="A67" s="106"/>
      <c r="B67" s="106"/>
      <c r="C67" s="7" t="s">
        <v>140</v>
      </c>
      <c r="D67" s="13">
        <v>720000</v>
      </c>
      <c r="E67" s="13">
        <v>720000</v>
      </c>
      <c r="F67" s="13">
        <f>D67-E67</f>
        <v>0</v>
      </c>
      <c r="G67" s="93"/>
    </row>
    <row r="68" spans="1:7" ht="14.25" customHeight="1">
      <c r="A68" s="106"/>
      <c r="B68" s="106"/>
      <c r="C68" s="7" t="s">
        <v>141</v>
      </c>
      <c r="D68" s="13">
        <v>32000</v>
      </c>
      <c r="E68" s="13">
        <v>27600</v>
      </c>
      <c r="F68" s="13">
        <f>D68-E68</f>
        <v>4400</v>
      </c>
      <c r="G68" s="93"/>
    </row>
    <row r="69" spans="1:7" ht="14.25" customHeight="1">
      <c r="A69" s="106"/>
      <c r="B69" s="106"/>
      <c r="C69" s="7" t="s">
        <v>142</v>
      </c>
      <c r="D69" s="13">
        <v>614000</v>
      </c>
      <c r="E69" s="13">
        <v>586440</v>
      </c>
      <c r="F69" s="13">
        <f>D69-E69</f>
        <v>27560</v>
      </c>
      <c r="G69" s="93"/>
    </row>
    <row r="70" spans="1:7" ht="14.25" customHeight="1">
      <c r="A70" s="106"/>
      <c r="B70" s="106"/>
      <c r="C70" s="7" t="s">
        <v>143</v>
      </c>
      <c r="D70" s="13">
        <v>180000</v>
      </c>
      <c r="E70" s="13">
        <v>166700</v>
      </c>
      <c r="F70" s="13">
        <f>D70-E70</f>
        <v>13300</v>
      </c>
      <c r="G70" s="93"/>
    </row>
    <row r="71" spans="1:7" ht="14.25" customHeight="1">
      <c r="A71" s="106"/>
      <c r="B71" s="106"/>
      <c r="C71" s="7" t="s">
        <v>144</v>
      </c>
      <c r="D71" s="13">
        <v>710000</v>
      </c>
      <c r="E71" s="13">
        <v>625063</v>
      </c>
      <c r="F71" s="13">
        <f>D71-E71</f>
        <v>84937</v>
      </c>
      <c r="G71" s="93"/>
    </row>
    <row r="72" spans="1:7" ht="14.25" customHeight="1">
      <c r="A72" s="106"/>
      <c r="B72" s="106"/>
      <c r="C72" s="7" t="s">
        <v>145</v>
      </c>
      <c r="D72" s="13">
        <v>710000</v>
      </c>
      <c r="E72" s="13">
        <v>625063</v>
      </c>
      <c r="F72" s="13">
        <f>D72-E72</f>
        <v>84937</v>
      </c>
      <c r="G72" s="93"/>
    </row>
    <row r="73" spans="1:7" ht="14.25" customHeight="1">
      <c r="A73" s="106"/>
      <c r="B73" s="106"/>
      <c r="C73" s="7" t="s">
        <v>146</v>
      </c>
      <c r="D73" s="13">
        <v>2350150</v>
      </c>
      <c r="E73" s="13">
        <v>2324250</v>
      </c>
      <c r="F73" s="13">
        <f>D73-E73</f>
        <v>25900</v>
      </c>
      <c r="G73" s="93"/>
    </row>
    <row r="74" spans="1:7" ht="14.25" customHeight="1">
      <c r="A74" s="106"/>
      <c r="B74" s="106"/>
      <c r="C74" s="9" t="s">
        <v>147</v>
      </c>
      <c r="D74" s="69">
        <v>2350150</v>
      </c>
      <c r="E74" s="69">
        <v>2324250</v>
      </c>
      <c r="F74" s="13">
        <f t="shared" si="0"/>
        <v>25900</v>
      </c>
      <c r="G74" s="95"/>
    </row>
    <row r="75" spans="1:7" ht="14.25" customHeight="1">
      <c r="A75" s="106"/>
      <c r="B75" s="107"/>
      <c r="C75" s="8" t="s">
        <v>75</v>
      </c>
      <c r="D75" s="14">
        <v>296762375</v>
      </c>
      <c r="E75" s="14">
        <v>289269884</v>
      </c>
      <c r="F75" s="14">
        <f t="shared" si="0"/>
        <v>7492491</v>
      </c>
      <c r="G75" s="94"/>
    </row>
    <row r="76" spans="1:7" ht="14.25" customHeight="1">
      <c r="A76" s="107"/>
      <c r="B76" s="108" t="s">
        <v>76</v>
      </c>
      <c r="C76" s="109"/>
      <c r="D76" s="14">
        <v>19871204</v>
      </c>
      <c r="E76" s="14">
        <v>27302620</v>
      </c>
      <c r="F76" s="14">
        <f>F32-F75</f>
        <v>-7431416</v>
      </c>
      <c r="G76" s="94"/>
    </row>
    <row r="77" spans="1:7" ht="14.25" customHeight="1">
      <c r="A77" s="105" t="s">
        <v>148</v>
      </c>
      <c r="B77" s="81" t="s">
        <v>149</v>
      </c>
      <c r="C77" s="8" t="s">
        <v>40</v>
      </c>
      <c r="D77" s="14">
        <v>0</v>
      </c>
      <c r="E77" s="14">
        <v>0</v>
      </c>
      <c r="F77" s="14">
        <f t="shared" ref="F77:F80" si="1">D77-E77</f>
        <v>0</v>
      </c>
      <c r="G77" s="94"/>
    </row>
    <row r="78" spans="1:7" ht="14.25" customHeight="1">
      <c r="A78" s="106"/>
      <c r="B78" s="105" t="s">
        <v>12</v>
      </c>
      <c r="C78" s="83" t="s">
        <v>150</v>
      </c>
      <c r="D78" s="79">
        <v>627200</v>
      </c>
      <c r="E78" s="79">
        <v>407200</v>
      </c>
      <c r="F78" s="13">
        <f t="shared" si="1"/>
        <v>220000</v>
      </c>
      <c r="G78" s="92"/>
    </row>
    <row r="79" spans="1:7" ht="14.25" customHeight="1">
      <c r="A79" s="106"/>
      <c r="B79" s="111"/>
      <c r="C79" s="7" t="s">
        <v>151</v>
      </c>
      <c r="D79" s="13">
        <v>627200</v>
      </c>
      <c r="E79" s="13">
        <v>407200</v>
      </c>
      <c r="F79" s="13">
        <f t="shared" si="1"/>
        <v>220000</v>
      </c>
      <c r="G79" s="93"/>
    </row>
    <row r="80" spans="1:7" ht="14.25" customHeight="1">
      <c r="A80" s="106"/>
      <c r="B80" s="112"/>
      <c r="C80" s="8" t="s">
        <v>39</v>
      </c>
      <c r="D80" s="14">
        <v>627200</v>
      </c>
      <c r="E80" s="14">
        <v>407200</v>
      </c>
      <c r="F80" s="14">
        <f t="shared" si="1"/>
        <v>220000</v>
      </c>
      <c r="G80" s="94"/>
    </row>
    <row r="81" spans="1:7" ht="14.25" customHeight="1">
      <c r="A81" s="107"/>
      <c r="B81" s="99" t="s">
        <v>38</v>
      </c>
      <c r="C81" s="99"/>
      <c r="D81" s="14">
        <v>-627200</v>
      </c>
      <c r="E81" s="14">
        <v>-407200</v>
      </c>
      <c r="F81" s="14">
        <f>F77-F80</f>
        <v>-220000</v>
      </c>
      <c r="G81" s="94"/>
    </row>
    <row r="82" spans="1:7" ht="14.25" customHeight="1">
      <c r="A82" s="105" t="s">
        <v>48</v>
      </c>
      <c r="B82" s="105" t="s">
        <v>13</v>
      </c>
      <c r="C82" s="10" t="s">
        <v>152</v>
      </c>
      <c r="D82" s="15">
        <v>18141</v>
      </c>
      <c r="E82" s="13">
        <v>18141</v>
      </c>
      <c r="F82" s="13">
        <f t="shared" ref="F82:F92" si="2">D82-E82</f>
        <v>0</v>
      </c>
      <c r="G82" s="96"/>
    </row>
    <row r="83" spans="1:7" ht="14.25" customHeight="1">
      <c r="A83" s="106"/>
      <c r="B83" s="113"/>
      <c r="C83" s="7" t="s">
        <v>153</v>
      </c>
      <c r="D83" s="13">
        <v>18141</v>
      </c>
      <c r="E83" s="13">
        <v>18141</v>
      </c>
      <c r="F83" s="13">
        <f t="shared" si="2"/>
        <v>0</v>
      </c>
      <c r="G83" s="93"/>
    </row>
    <row r="84" spans="1:7" ht="14.25" customHeight="1">
      <c r="A84" s="106"/>
      <c r="B84" s="114"/>
      <c r="C84" s="8" t="s">
        <v>60</v>
      </c>
      <c r="D84" s="14">
        <v>18141</v>
      </c>
      <c r="E84" s="14">
        <v>18141</v>
      </c>
      <c r="F84" s="14">
        <f t="shared" si="2"/>
        <v>0</v>
      </c>
      <c r="G84" s="94"/>
    </row>
    <row r="85" spans="1:7" ht="14.25" customHeight="1">
      <c r="A85" s="106"/>
      <c r="B85" s="105" t="s">
        <v>12</v>
      </c>
      <c r="C85" s="7" t="s">
        <v>154</v>
      </c>
      <c r="D85" s="13">
        <v>19100000</v>
      </c>
      <c r="E85" s="13">
        <v>18898688</v>
      </c>
      <c r="F85" s="13">
        <f t="shared" si="2"/>
        <v>201312</v>
      </c>
      <c r="G85" s="93"/>
    </row>
    <row r="86" spans="1:7" ht="14.25" customHeight="1">
      <c r="A86" s="106"/>
      <c r="B86" s="106"/>
      <c r="C86" s="7" t="s">
        <v>155</v>
      </c>
      <c r="D86" s="13">
        <v>2100000</v>
      </c>
      <c r="E86" s="13">
        <v>1898688</v>
      </c>
      <c r="F86" s="13">
        <f>D86-E86</f>
        <v>201312</v>
      </c>
      <c r="G86" s="93"/>
    </row>
    <row r="87" spans="1:7" ht="14.25" customHeight="1">
      <c r="A87" s="106"/>
      <c r="B87" s="106"/>
      <c r="C87" s="7" t="s">
        <v>156</v>
      </c>
      <c r="D87" s="13">
        <v>4000000</v>
      </c>
      <c r="E87" s="13">
        <v>4000000</v>
      </c>
      <c r="F87" s="13">
        <f>D87-E87</f>
        <v>0</v>
      </c>
      <c r="G87" s="93"/>
    </row>
    <row r="88" spans="1:7" ht="14.25" customHeight="1">
      <c r="A88" s="106"/>
      <c r="B88" s="106"/>
      <c r="C88" s="7" t="s">
        <v>157</v>
      </c>
      <c r="D88" s="13">
        <v>0</v>
      </c>
      <c r="E88" s="13">
        <v>0</v>
      </c>
      <c r="F88" s="13">
        <f>D88-E88</f>
        <v>0</v>
      </c>
      <c r="G88" s="93"/>
    </row>
    <row r="89" spans="1:7" ht="14.25" customHeight="1">
      <c r="A89" s="106"/>
      <c r="B89" s="106"/>
      <c r="C89" s="7" t="s">
        <v>158</v>
      </c>
      <c r="D89" s="13">
        <v>1000000</v>
      </c>
      <c r="E89" s="13">
        <v>1000000</v>
      </c>
      <c r="F89" s="13">
        <f>D89-E89</f>
        <v>0</v>
      </c>
      <c r="G89" s="93"/>
    </row>
    <row r="90" spans="1:7" ht="14.25" customHeight="1">
      <c r="A90" s="106"/>
      <c r="B90" s="106"/>
      <c r="C90" s="7" t="s">
        <v>159</v>
      </c>
      <c r="D90" s="13">
        <v>3000000</v>
      </c>
      <c r="E90" s="13">
        <v>3000000</v>
      </c>
      <c r="F90" s="13">
        <f>D90-E90</f>
        <v>0</v>
      </c>
      <c r="G90" s="93"/>
    </row>
    <row r="91" spans="1:7" ht="14.25" customHeight="1">
      <c r="A91" s="106"/>
      <c r="B91" s="113"/>
      <c r="C91" s="7" t="s">
        <v>160</v>
      </c>
      <c r="D91" s="13">
        <v>13000000</v>
      </c>
      <c r="E91" s="13">
        <v>13000000</v>
      </c>
      <c r="F91" s="13">
        <f t="shared" si="2"/>
        <v>0</v>
      </c>
      <c r="G91" s="93"/>
    </row>
    <row r="92" spans="1:7" ht="14.25" customHeight="1">
      <c r="A92" s="106"/>
      <c r="B92" s="114"/>
      <c r="C92" s="8" t="s">
        <v>77</v>
      </c>
      <c r="D92" s="14">
        <v>19100000</v>
      </c>
      <c r="E92" s="14">
        <v>18898688</v>
      </c>
      <c r="F92" s="14">
        <f t="shared" si="2"/>
        <v>201312</v>
      </c>
      <c r="G92" s="94"/>
    </row>
    <row r="93" spans="1:7" ht="14.25" customHeight="1">
      <c r="A93" s="107"/>
      <c r="B93" s="99" t="s">
        <v>78</v>
      </c>
      <c r="C93" s="99"/>
      <c r="D93" s="14">
        <v>-19081859</v>
      </c>
      <c r="E93" s="14">
        <v>-18880547</v>
      </c>
      <c r="F93" s="14">
        <f>F84-F92</f>
        <v>-201312</v>
      </c>
      <c r="G93" s="94"/>
    </row>
    <row r="94" spans="1:7" ht="14.25" customHeight="1">
      <c r="A94" s="101" t="s">
        <v>14</v>
      </c>
      <c r="B94" s="101"/>
      <c r="C94" s="101"/>
      <c r="D94" s="79">
        <v>0</v>
      </c>
      <c r="E94" s="158" t="s">
        <v>161</v>
      </c>
      <c r="F94" s="97">
        <f>D94</f>
        <v>0</v>
      </c>
      <c r="G94" s="160"/>
    </row>
    <row r="95" spans="1:7" ht="14.25" customHeight="1">
      <c r="A95" s="17"/>
      <c r="B95" s="18"/>
      <c r="C95" s="19"/>
      <c r="D95" s="69">
        <v>0</v>
      </c>
      <c r="E95" s="159"/>
      <c r="F95" s="98"/>
      <c r="G95" s="161"/>
    </row>
    <row r="96" spans="1:7" ht="14.25" customHeight="1">
      <c r="A96" s="99" t="s">
        <v>44</v>
      </c>
      <c r="B96" s="99"/>
      <c r="C96" s="99"/>
      <c r="D96" s="14">
        <v>162145</v>
      </c>
      <c r="E96" s="14">
        <v>8014873</v>
      </c>
      <c r="F96" s="14">
        <f>F76+F81+F93-F94</f>
        <v>-7852728</v>
      </c>
      <c r="G96" s="94"/>
    </row>
    <row r="97" spans="1:7" s="3" customFormat="1" ht="14.25" customHeight="1">
      <c r="A97" s="87"/>
      <c r="B97" s="87"/>
      <c r="C97" s="87"/>
      <c r="D97" s="16"/>
      <c r="E97" s="16"/>
      <c r="F97" s="16"/>
      <c r="G97" s="16"/>
    </row>
    <row r="98" spans="1:7" ht="14.25" customHeight="1">
      <c r="A98" s="99" t="s">
        <v>45</v>
      </c>
      <c r="B98" s="99"/>
      <c r="C98" s="99"/>
      <c r="D98" s="14">
        <v>70382663</v>
      </c>
      <c r="E98" s="14">
        <v>70382663</v>
      </c>
      <c r="F98" s="14">
        <f>D98-E98</f>
        <v>0</v>
      </c>
      <c r="G98" s="94"/>
    </row>
    <row r="99" spans="1:7" ht="14.25" customHeight="1">
      <c r="A99" s="99" t="s">
        <v>46</v>
      </c>
      <c r="B99" s="99"/>
      <c r="C99" s="99"/>
      <c r="D99" s="14">
        <v>70544808</v>
      </c>
      <c r="E99" s="14">
        <v>78397536</v>
      </c>
      <c r="F99" s="14">
        <f>F96+F98</f>
        <v>-7852728</v>
      </c>
      <c r="G99" s="94"/>
    </row>
    <row r="100" spans="1:7" ht="14.25" customHeight="1">
      <c r="A100" s="100"/>
      <c r="B100" s="100"/>
      <c r="C100" s="100"/>
      <c r="D100" s="100"/>
      <c r="E100" s="100"/>
      <c r="F100" s="100"/>
      <c r="G100" s="100"/>
    </row>
    <row r="101" spans="1:7" ht="14.25" customHeight="1"/>
    <row r="102" spans="1:7" ht="14.25" customHeight="1"/>
    <row r="103" spans="1:7" ht="14.25" customHeight="1"/>
    <row r="104" spans="1:7" ht="14.25" customHeight="1"/>
    <row r="105" spans="1:7" ht="14.25" customHeight="1"/>
    <row r="106" spans="1:7" ht="14.25" customHeight="1"/>
    <row r="107" spans="1:7" ht="14.25" customHeight="1"/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</sheetData>
  <sheetProtection algorithmName="SHA-512" hashValue="Tw/Dr9b1GRGPUkRg6KP9rx21eLtbrj3kF5JdYOC6Vm8mmSRQyZ7yM8MiQbxaD9iIlYMuxQE2f2yHSRB8JA+UWw==" saltValue="LRqOH459ZByEY4sVRiwqOw==" spinCount="100000" sheet="1" scenarios="1" selectLockedCells="1"/>
  <mergeCells count="25">
    <mergeCell ref="F94:F95"/>
    <mergeCell ref="G94:G95"/>
    <mergeCell ref="A96:C96"/>
    <mergeCell ref="A98:C98"/>
    <mergeCell ref="A99:C99"/>
    <mergeCell ref="A100:G100"/>
    <mergeCell ref="A82:A93"/>
    <mergeCell ref="B82:B84"/>
    <mergeCell ref="B85:B92"/>
    <mergeCell ref="B93:C93"/>
    <mergeCell ref="A94:C94"/>
    <mergeCell ref="E94:E95"/>
    <mergeCell ref="A8:A76"/>
    <mergeCell ref="B8:B32"/>
    <mergeCell ref="B33:B75"/>
    <mergeCell ref="B76:C76"/>
    <mergeCell ref="A77:A81"/>
    <mergeCell ref="B78:B80"/>
    <mergeCell ref="B81:C81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7" t="s">
        <v>254</v>
      </c>
      <c r="E2" s="117"/>
      <c r="F2" s="117"/>
    </row>
    <row r="3" spans="1:6" ht="14.25">
      <c r="A3" s="118" t="s">
        <v>257</v>
      </c>
      <c r="B3" s="118"/>
      <c r="C3" s="118"/>
      <c r="D3" s="118"/>
      <c r="E3" s="118"/>
      <c r="F3" s="118"/>
    </row>
    <row r="4" spans="1:6">
      <c r="A4" s="115" t="s">
        <v>163</v>
      </c>
      <c r="B4" s="115"/>
      <c r="C4" s="115"/>
      <c r="D4" s="115"/>
      <c r="E4" s="115"/>
      <c r="F4" s="115"/>
    </row>
    <row r="5" spans="1:6" ht="13.5" customHeight="1">
      <c r="A5" s="76"/>
      <c r="B5" s="76"/>
      <c r="C5" s="76"/>
      <c r="D5" s="76"/>
      <c r="E5" s="76"/>
      <c r="F5" s="77" t="s">
        <v>56</v>
      </c>
    </row>
    <row r="6" spans="1:6" ht="14.25" customHeight="1">
      <c r="A6" s="102" t="s">
        <v>37</v>
      </c>
      <c r="B6" s="103"/>
      <c r="C6" s="104"/>
      <c r="D6" s="8" t="s">
        <v>61</v>
      </c>
      <c r="E6" s="8" t="s">
        <v>62</v>
      </c>
      <c r="F6" s="8" t="s">
        <v>63</v>
      </c>
    </row>
    <row r="7" spans="1:6" ht="14.25" customHeight="1">
      <c r="A7" s="105" t="s">
        <v>22</v>
      </c>
      <c r="B7" s="105" t="s">
        <v>15</v>
      </c>
      <c r="C7" s="83" t="s">
        <v>183</v>
      </c>
      <c r="D7" s="79">
        <v>170588214</v>
      </c>
      <c r="E7" s="79">
        <v>162589475</v>
      </c>
      <c r="F7" s="79">
        <f t="shared" ref="F7:F48" si="0">D7-E7</f>
        <v>7998739</v>
      </c>
    </row>
    <row r="8" spans="1:6" ht="14.25" customHeight="1">
      <c r="A8" s="106"/>
      <c r="B8" s="106"/>
      <c r="C8" s="10" t="s">
        <v>184</v>
      </c>
      <c r="D8" s="13">
        <v>147331940</v>
      </c>
      <c r="E8" s="13">
        <v>129955090</v>
      </c>
      <c r="F8" s="13">
        <f>D8-E8</f>
        <v>17376850</v>
      </c>
    </row>
    <row r="9" spans="1:6" ht="14.25" customHeight="1">
      <c r="A9" s="106"/>
      <c r="B9" s="106"/>
      <c r="C9" s="10" t="s">
        <v>185</v>
      </c>
      <c r="D9" s="13">
        <v>23256274</v>
      </c>
      <c r="E9" s="13">
        <v>32634385</v>
      </c>
      <c r="F9" s="13">
        <f>D9-E9</f>
        <v>-9378111</v>
      </c>
    </row>
    <row r="10" spans="1:6" ht="14.25" customHeight="1">
      <c r="A10" s="106"/>
      <c r="B10" s="106"/>
      <c r="C10" s="10" t="s">
        <v>186</v>
      </c>
      <c r="D10" s="13">
        <v>0</v>
      </c>
      <c r="E10" s="13">
        <v>20520</v>
      </c>
      <c r="F10" s="13">
        <f t="shared" si="0"/>
        <v>-20520</v>
      </c>
    </row>
    <row r="11" spans="1:6" ht="14.25" customHeight="1">
      <c r="A11" s="106"/>
      <c r="B11" s="107"/>
      <c r="C11" s="8" t="s">
        <v>23</v>
      </c>
      <c r="D11" s="14">
        <v>170588214</v>
      </c>
      <c r="E11" s="14">
        <v>162609995</v>
      </c>
      <c r="F11" s="14">
        <f t="shared" si="0"/>
        <v>7978219</v>
      </c>
    </row>
    <row r="12" spans="1:6" ht="14.25" customHeight="1">
      <c r="A12" s="106"/>
      <c r="B12" s="106" t="s">
        <v>16</v>
      </c>
      <c r="C12" s="10" t="s">
        <v>187</v>
      </c>
      <c r="D12" s="13">
        <v>130872616</v>
      </c>
      <c r="E12" s="13">
        <v>123656812</v>
      </c>
      <c r="F12" s="13">
        <f t="shared" si="0"/>
        <v>7215804</v>
      </c>
    </row>
    <row r="13" spans="1:6" ht="14.25" customHeight="1">
      <c r="A13" s="106"/>
      <c r="B13" s="106"/>
      <c r="C13" s="10" t="s">
        <v>189</v>
      </c>
      <c r="D13" s="13">
        <v>83363003</v>
      </c>
      <c r="E13" s="13">
        <v>77536319</v>
      </c>
      <c r="F13" s="13">
        <f>D13-E13</f>
        <v>5826684</v>
      </c>
    </row>
    <row r="14" spans="1:6" ht="14.25" customHeight="1">
      <c r="A14" s="106"/>
      <c r="B14" s="106"/>
      <c r="C14" s="10" t="s">
        <v>190</v>
      </c>
      <c r="D14" s="13">
        <v>18007621</v>
      </c>
      <c r="E14" s="13">
        <v>16850132</v>
      </c>
      <c r="F14" s="13">
        <f>D14-E14</f>
        <v>1157489</v>
      </c>
    </row>
    <row r="15" spans="1:6" ht="14.25" customHeight="1">
      <c r="A15" s="106"/>
      <c r="B15" s="106"/>
      <c r="C15" s="10" t="s">
        <v>191</v>
      </c>
      <c r="D15" s="13">
        <v>11596130</v>
      </c>
      <c r="E15" s="13">
        <v>12280737</v>
      </c>
      <c r="F15" s="13">
        <f>D15-E15</f>
        <v>-684607</v>
      </c>
    </row>
    <row r="16" spans="1:6" ht="14.25" customHeight="1">
      <c r="A16" s="106"/>
      <c r="B16" s="106"/>
      <c r="C16" s="10" t="s">
        <v>192</v>
      </c>
      <c r="D16" s="13">
        <v>2120976</v>
      </c>
      <c r="E16" s="13">
        <v>2292240</v>
      </c>
      <c r="F16" s="13">
        <f>D16-E16</f>
        <v>-171264</v>
      </c>
    </row>
    <row r="17" spans="1:6" ht="14.25" customHeight="1">
      <c r="A17" s="106"/>
      <c r="B17" s="106"/>
      <c r="C17" s="10" t="s">
        <v>193</v>
      </c>
      <c r="D17" s="13">
        <v>15784886</v>
      </c>
      <c r="E17" s="13">
        <v>14697384</v>
      </c>
      <c r="F17" s="13">
        <f>D17-E17</f>
        <v>1087502</v>
      </c>
    </row>
    <row r="18" spans="1:6" ht="14.25" customHeight="1">
      <c r="A18" s="106"/>
      <c r="B18" s="106"/>
      <c r="C18" s="10" t="s">
        <v>194</v>
      </c>
      <c r="D18" s="13">
        <v>18958276</v>
      </c>
      <c r="E18" s="13">
        <v>18130953</v>
      </c>
      <c r="F18" s="13">
        <f>D18-E18</f>
        <v>827323</v>
      </c>
    </row>
    <row r="19" spans="1:6" ht="14.25" customHeight="1">
      <c r="A19" s="106"/>
      <c r="B19" s="106"/>
      <c r="C19" s="10" t="s">
        <v>195</v>
      </c>
      <c r="D19" s="13">
        <v>9754255</v>
      </c>
      <c r="E19" s="13">
        <v>9423193</v>
      </c>
      <c r="F19" s="13">
        <f>D19-E19</f>
        <v>331062</v>
      </c>
    </row>
    <row r="20" spans="1:6" ht="14.25" customHeight="1">
      <c r="A20" s="106"/>
      <c r="B20" s="106"/>
      <c r="C20" s="10" t="s">
        <v>196</v>
      </c>
      <c r="D20" s="13">
        <v>211764</v>
      </c>
      <c r="E20" s="13">
        <v>184438</v>
      </c>
      <c r="F20" s="13">
        <f>D20-E20</f>
        <v>27326</v>
      </c>
    </row>
    <row r="21" spans="1:6" ht="14.25" customHeight="1">
      <c r="A21" s="106"/>
      <c r="B21" s="106"/>
      <c r="C21" s="10" t="s">
        <v>197</v>
      </c>
      <c r="D21" s="13">
        <v>2043276</v>
      </c>
      <c r="E21" s="13">
        <v>1956139</v>
      </c>
      <c r="F21" s="13">
        <f>D21-E21</f>
        <v>87137</v>
      </c>
    </row>
    <row r="22" spans="1:6" ht="14.25" customHeight="1">
      <c r="A22" s="106"/>
      <c r="B22" s="106"/>
      <c r="C22" s="10" t="s">
        <v>198</v>
      </c>
      <c r="D22" s="13">
        <v>2951188</v>
      </c>
      <c r="E22" s="13">
        <v>3037461</v>
      </c>
      <c r="F22" s="13">
        <f>D22-E22</f>
        <v>-86273</v>
      </c>
    </row>
    <row r="23" spans="1:6" ht="14.25" customHeight="1">
      <c r="A23" s="106"/>
      <c r="B23" s="106"/>
      <c r="C23" s="10" t="s">
        <v>199</v>
      </c>
      <c r="D23" s="13">
        <v>54400</v>
      </c>
      <c r="E23" s="13">
        <v>129400</v>
      </c>
      <c r="F23" s="13">
        <f>D23-E23</f>
        <v>-75000</v>
      </c>
    </row>
    <row r="24" spans="1:6" ht="14.25" customHeight="1">
      <c r="A24" s="106"/>
      <c r="B24" s="106"/>
      <c r="C24" s="10" t="s">
        <v>200</v>
      </c>
      <c r="D24" s="13">
        <v>2430266</v>
      </c>
      <c r="E24" s="13">
        <v>1861295</v>
      </c>
      <c r="F24" s="13">
        <f>D24-E24</f>
        <v>568971</v>
      </c>
    </row>
    <row r="25" spans="1:6" ht="14.25" customHeight="1">
      <c r="A25" s="106"/>
      <c r="B25" s="106"/>
      <c r="C25" s="10" t="s">
        <v>201</v>
      </c>
      <c r="D25" s="13">
        <v>574810</v>
      </c>
      <c r="E25" s="13">
        <v>564955</v>
      </c>
      <c r="F25" s="13">
        <f>D25-E25</f>
        <v>9855</v>
      </c>
    </row>
    <row r="26" spans="1:6" ht="14.25" customHeight="1">
      <c r="A26" s="106"/>
      <c r="B26" s="106"/>
      <c r="C26" s="10" t="s">
        <v>202</v>
      </c>
      <c r="D26" s="13">
        <v>897798</v>
      </c>
      <c r="E26" s="13">
        <v>928791</v>
      </c>
      <c r="F26" s="13">
        <f>D26-E26</f>
        <v>-30993</v>
      </c>
    </row>
    <row r="27" spans="1:6" ht="14.25" customHeight="1">
      <c r="A27" s="106"/>
      <c r="B27" s="106"/>
      <c r="C27" s="10" t="s">
        <v>203</v>
      </c>
      <c r="D27" s="13">
        <v>10954</v>
      </c>
      <c r="E27" s="13">
        <v>14689</v>
      </c>
      <c r="F27" s="13">
        <f>D27-E27</f>
        <v>-3735</v>
      </c>
    </row>
    <row r="28" spans="1:6" ht="14.25" customHeight="1">
      <c r="A28" s="106"/>
      <c r="B28" s="106"/>
      <c r="C28" s="10" t="s">
        <v>204</v>
      </c>
      <c r="D28" s="13">
        <v>29565</v>
      </c>
      <c r="E28" s="13">
        <v>30592</v>
      </c>
      <c r="F28" s="13">
        <f>D28-E28</f>
        <v>-1027</v>
      </c>
    </row>
    <row r="29" spans="1:6" ht="14.25" customHeight="1">
      <c r="A29" s="106"/>
      <c r="B29" s="106"/>
      <c r="C29" s="10" t="s">
        <v>205</v>
      </c>
      <c r="D29" s="13">
        <v>4647961</v>
      </c>
      <c r="E29" s="13">
        <v>7592410</v>
      </c>
      <c r="F29" s="13">
        <f>D29-E29</f>
        <v>-2944449</v>
      </c>
    </row>
    <row r="30" spans="1:6" ht="14.25" customHeight="1">
      <c r="A30" s="106"/>
      <c r="B30" s="106"/>
      <c r="C30" s="10" t="s">
        <v>206</v>
      </c>
      <c r="D30" s="13">
        <v>500103</v>
      </c>
      <c r="E30" s="13">
        <v>463415</v>
      </c>
      <c r="F30" s="13">
        <f>D30-E30</f>
        <v>36688</v>
      </c>
    </row>
    <row r="31" spans="1:6" ht="14.25" customHeight="1">
      <c r="A31" s="106"/>
      <c r="B31" s="106"/>
      <c r="C31" s="10" t="s">
        <v>207</v>
      </c>
      <c r="D31" s="13">
        <v>484278</v>
      </c>
      <c r="E31" s="13">
        <v>428455</v>
      </c>
      <c r="F31" s="13">
        <f>D31-E31</f>
        <v>55823</v>
      </c>
    </row>
    <row r="32" spans="1:6" ht="14.25" customHeight="1">
      <c r="A32" s="106"/>
      <c r="B32" s="106"/>
      <c r="C32" s="10" t="s">
        <v>208</v>
      </c>
      <c r="D32" s="13">
        <v>107400</v>
      </c>
      <c r="E32" s="13">
        <v>241400</v>
      </c>
      <c r="F32" s="13">
        <f>D32-E32</f>
        <v>-134000</v>
      </c>
    </row>
    <row r="33" spans="1:6" ht="14.25" customHeight="1">
      <c r="A33" s="106"/>
      <c r="B33" s="106"/>
      <c r="C33" s="10" t="s">
        <v>209</v>
      </c>
      <c r="D33" s="13">
        <v>434192</v>
      </c>
      <c r="E33" s="13">
        <v>346617</v>
      </c>
      <c r="F33" s="13">
        <f>D33-E33</f>
        <v>87575</v>
      </c>
    </row>
    <row r="34" spans="1:6" ht="14.25" customHeight="1">
      <c r="A34" s="106"/>
      <c r="B34" s="106"/>
      <c r="C34" s="10" t="s">
        <v>210</v>
      </c>
      <c r="D34" s="13">
        <v>353116</v>
      </c>
      <c r="E34" s="13">
        <v>510434</v>
      </c>
      <c r="F34" s="13">
        <f>D34-E34</f>
        <v>-157318</v>
      </c>
    </row>
    <row r="35" spans="1:6" ht="14.25" customHeight="1">
      <c r="A35" s="106"/>
      <c r="B35" s="106"/>
      <c r="C35" s="10" t="s">
        <v>211</v>
      </c>
      <c r="D35" s="13">
        <v>626681</v>
      </c>
      <c r="E35" s="13">
        <v>3323829</v>
      </c>
      <c r="F35" s="13">
        <f>D35-E35</f>
        <v>-2697148</v>
      </c>
    </row>
    <row r="36" spans="1:6" ht="14.25" customHeight="1">
      <c r="A36" s="106"/>
      <c r="B36" s="106"/>
      <c r="C36" s="10" t="s">
        <v>212</v>
      </c>
      <c r="D36" s="13">
        <v>202574</v>
      </c>
      <c r="E36" s="13">
        <v>289012</v>
      </c>
      <c r="F36" s="13">
        <f>D36-E36</f>
        <v>-86438</v>
      </c>
    </row>
    <row r="37" spans="1:6" ht="14.25" customHeight="1">
      <c r="A37" s="106"/>
      <c r="B37" s="106"/>
      <c r="C37" s="10" t="s">
        <v>213</v>
      </c>
      <c r="D37" s="13">
        <v>2431</v>
      </c>
      <c r="E37" s="13">
        <v>10482</v>
      </c>
      <c r="F37" s="13">
        <f>D37-E37</f>
        <v>-8051</v>
      </c>
    </row>
    <row r="38" spans="1:6" ht="14.25" customHeight="1">
      <c r="A38" s="106"/>
      <c r="B38" s="106"/>
      <c r="C38" s="10" t="s">
        <v>214</v>
      </c>
      <c r="D38" s="13">
        <v>0</v>
      </c>
      <c r="E38" s="13">
        <v>54000</v>
      </c>
      <c r="F38" s="13">
        <f>D38-E38</f>
        <v>-54000</v>
      </c>
    </row>
    <row r="39" spans="1:6" ht="14.25" customHeight="1">
      <c r="A39" s="106"/>
      <c r="B39" s="106"/>
      <c r="C39" s="10" t="s">
        <v>215</v>
      </c>
      <c r="D39" s="13">
        <v>1010518</v>
      </c>
      <c r="E39" s="13">
        <v>1034852</v>
      </c>
      <c r="F39" s="13">
        <f>D39-E39</f>
        <v>-24334</v>
      </c>
    </row>
    <row r="40" spans="1:6" ht="14.25" customHeight="1">
      <c r="A40" s="106"/>
      <c r="B40" s="106"/>
      <c r="C40" s="10" t="s">
        <v>216</v>
      </c>
      <c r="D40" s="13">
        <v>18774</v>
      </c>
      <c r="E40" s="13">
        <v>24416</v>
      </c>
      <c r="F40" s="13">
        <f>D40-E40</f>
        <v>-5642</v>
      </c>
    </row>
    <row r="41" spans="1:6" ht="14.25" customHeight="1">
      <c r="A41" s="106"/>
      <c r="B41" s="106"/>
      <c r="C41" s="10" t="s">
        <v>217</v>
      </c>
      <c r="D41" s="13">
        <v>240000</v>
      </c>
      <c r="E41" s="13">
        <v>240000</v>
      </c>
      <c r="F41" s="13">
        <f>D41-E41</f>
        <v>0</v>
      </c>
    </row>
    <row r="42" spans="1:6" ht="14.25" customHeight="1">
      <c r="A42" s="106"/>
      <c r="B42" s="106"/>
      <c r="C42" s="10" t="s">
        <v>218</v>
      </c>
      <c r="D42" s="13">
        <v>12100</v>
      </c>
      <c r="E42" s="13">
        <v>4000</v>
      </c>
      <c r="F42" s="13">
        <f>D42-E42</f>
        <v>8100</v>
      </c>
    </row>
    <row r="43" spans="1:6" ht="14.25" customHeight="1">
      <c r="A43" s="106"/>
      <c r="B43" s="106"/>
      <c r="C43" s="10" t="s">
        <v>219</v>
      </c>
      <c r="D43" s="13">
        <v>370440</v>
      </c>
      <c r="E43" s="13">
        <v>327240</v>
      </c>
      <c r="F43" s="13">
        <f>D43-E43</f>
        <v>43200</v>
      </c>
    </row>
    <row r="44" spans="1:6" ht="14.25" customHeight="1">
      <c r="A44" s="106"/>
      <c r="B44" s="106"/>
      <c r="C44" s="10" t="s">
        <v>220</v>
      </c>
      <c r="D44" s="13">
        <v>48500</v>
      </c>
      <c r="E44" s="13">
        <v>50700</v>
      </c>
      <c r="F44" s="13">
        <f>D44-E44</f>
        <v>-2200</v>
      </c>
    </row>
    <row r="45" spans="1:6" ht="14.25" customHeight="1">
      <c r="A45" s="106"/>
      <c r="B45" s="106"/>
      <c r="C45" s="10" t="s">
        <v>221</v>
      </c>
      <c r="D45" s="13">
        <v>236854</v>
      </c>
      <c r="E45" s="13">
        <v>243558</v>
      </c>
      <c r="F45" s="13">
        <f>D45-E45</f>
        <v>-6704</v>
      </c>
    </row>
    <row r="46" spans="1:6" ht="14.25" customHeight="1">
      <c r="A46" s="106"/>
      <c r="B46" s="106"/>
      <c r="C46" s="10" t="s">
        <v>222</v>
      </c>
      <c r="D46" s="13">
        <v>2236248</v>
      </c>
      <c r="E46" s="13">
        <v>2615221</v>
      </c>
      <c r="F46" s="13">
        <f>D46-E46</f>
        <v>-378973</v>
      </c>
    </row>
    <row r="47" spans="1:6" ht="14.25" customHeight="1">
      <c r="A47" s="106"/>
      <c r="B47" s="106"/>
      <c r="C47" s="27" t="s">
        <v>223</v>
      </c>
      <c r="D47" s="69">
        <v>-167268</v>
      </c>
      <c r="E47" s="69">
        <v>-167268</v>
      </c>
      <c r="F47" s="69">
        <f t="shared" si="0"/>
        <v>0</v>
      </c>
    </row>
    <row r="48" spans="1:6" ht="14.25" customHeight="1">
      <c r="A48" s="106"/>
      <c r="B48" s="107"/>
      <c r="C48" s="8" t="s">
        <v>24</v>
      </c>
      <c r="D48" s="14">
        <v>156547833</v>
      </c>
      <c r="E48" s="14">
        <v>151828128</v>
      </c>
      <c r="F48" s="14">
        <f t="shared" si="0"/>
        <v>4719705</v>
      </c>
    </row>
    <row r="49" spans="1:6" ht="14.25" customHeight="1">
      <c r="A49" s="107"/>
      <c r="B49" s="99" t="s">
        <v>32</v>
      </c>
      <c r="C49" s="99"/>
      <c r="D49" s="14">
        <f>D11-D48</f>
        <v>14040381</v>
      </c>
      <c r="E49" s="14">
        <f>E11-E48</f>
        <v>10781867</v>
      </c>
      <c r="F49" s="14">
        <f>F11-F48</f>
        <v>3258514</v>
      </c>
    </row>
    <row r="50" spans="1:6" ht="14.25" customHeight="1">
      <c r="A50" s="105" t="s">
        <v>26</v>
      </c>
      <c r="B50" s="105" t="s">
        <v>15</v>
      </c>
      <c r="C50" s="83" t="s">
        <v>224</v>
      </c>
      <c r="D50" s="79">
        <v>232705</v>
      </c>
      <c r="E50" s="79">
        <v>151954</v>
      </c>
      <c r="F50" s="79">
        <f t="shared" ref="F50:F58" si="1">D50-E50</f>
        <v>80751</v>
      </c>
    </row>
    <row r="51" spans="1:6" ht="14.25" customHeight="1">
      <c r="A51" s="106"/>
      <c r="B51" s="106"/>
      <c r="C51" s="10" t="s">
        <v>225</v>
      </c>
      <c r="D51" s="13">
        <v>1311572</v>
      </c>
      <c r="E51" s="13">
        <v>1303212</v>
      </c>
      <c r="F51" s="13">
        <f>D51-E51</f>
        <v>8360</v>
      </c>
    </row>
    <row r="52" spans="1:6" ht="14.25" customHeight="1">
      <c r="A52" s="106"/>
      <c r="B52" s="106"/>
      <c r="C52" s="10" t="s">
        <v>226</v>
      </c>
      <c r="D52" s="13">
        <v>40000</v>
      </c>
      <c r="E52" s="13">
        <v>50000</v>
      </c>
      <c r="F52" s="13">
        <f>D52-E52</f>
        <v>-10000</v>
      </c>
    </row>
    <row r="53" spans="1:6" ht="14.25" customHeight="1">
      <c r="A53" s="106"/>
      <c r="B53" s="106"/>
      <c r="C53" s="10" t="s">
        <v>227</v>
      </c>
      <c r="D53" s="13">
        <v>1170150</v>
      </c>
      <c r="E53" s="13">
        <v>1138000</v>
      </c>
      <c r="F53" s="13">
        <f>D53-E53</f>
        <v>32150</v>
      </c>
    </row>
    <row r="54" spans="1:6" ht="14.25" customHeight="1">
      <c r="A54" s="106"/>
      <c r="B54" s="106"/>
      <c r="C54" s="10" t="s">
        <v>228</v>
      </c>
      <c r="D54" s="13">
        <v>101422</v>
      </c>
      <c r="E54" s="13">
        <v>115212</v>
      </c>
      <c r="F54" s="13">
        <f t="shared" si="1"/>
        <v>-13790</v>
      </c>
    </row>
    <row r="55" spans="1:6" ht="14.25" customHeight="1">
      <c r="A55" s="106"/>
      <c r="B55" s="107"/>
      <c r="C55" s="8" t="s">
        <v>33</v>
      </c>
      <c r="D55" s="14">
        <v>1544277</v>
      </c>
      <c r="E55" s="14">
        <v>1455166</v>
      </c>
      <c r="F55" s="14">
        <f t="shared" si="1"/>
        <v>89111</v>
      </c>
    </row>
    <row r="56" spans="1:6" ht="14.25" customHeight="1">
      <c r="A56" s="106"/>
      <c r="B56" s="105" t="s">
        <v>16</v>
      </c>
      <c r="C56" s="7" t="s">
        <v>229</v>
      </c>
      <c r="D56" s="79">
        <v>1170150</v>
      </c>
      <c r="E56" s="79">
        <v>1138000</v>
      </c>
      <c r="F56" s="79">
        <f t="shared" si="1"/>
        <v>32150</v>
      </c>
    </row>
    <row r="57" spans="1:6" ht="14.25" customHeight="1">
      <c r="A57" s="106"/>
      <c r="B57" s="106"/>
      <c r="C57" s="7" t="s">
        <v>230</v>
      </c>
      <c r="D57" s="13">
        <v>1170150</v>
      </c>
      <c r="E57" s="13">
        <v>1138000</v>
      </c>
      <c r="F57" s="13">
        <f t="shared" si="1"/>
        <v>32150</v>
      </c>
    </row>
    <row r="58" spans="1:6" ht="14.25" customHeight="1">
      <c r="A58" s="106"/>
      <c r="B58" s="107"/>
      <c r="C58" s="8" t="s">
        <v>34</v>
      </c>
      <c r="D58" s="14">
        <v>1170150</v>
      </c>
      <c r="E58" s="14">
        <v>1138000</v>
      </c>
      <c r="F58" s="14">
        <f t="shared" si="1"/>
        <v>32150</v>
      </c>
    </row>
    <row r="59" spans="1:6" ht="14.25" customHeight="1">
      <c r="A59" s="107"/>
      <c r="B59" s="99" t="s">
        <v>35</v>
      </c>
      <c r="C59" s="99"/>
      <c r="D59" s="14">
        <f>D55-D58</f>
        <v>374127</v>
      </c>
      <c r="E59" s="14">
        <f>E55-E58</f>
        <v>317166</v>
      </c>
      <c r="F59" s="14">
        <f>F55-F58</f>
        <v>56961</v>
      </c>
    </row>
    <row r="60" spans="1:6" ht="14.25" customHeight="1">
      <c r="A60" s="102" t="s">
        <v>30</v>
      </c>
      <c r="B60" s="103"/>
      <c r="C60" s="104"/>
      <c r="D60" s="14">
        <f>D49+D59</f>
        <v>14414508</v>
      </c>
      <c r="E60" s="14">
        <f>E49+E59</f>
        <v>11099033</v>
      </c>
      <c r="F60" s="14">
        <f>F49+F59</f>
        <v>3315475</v>
      </c>
    </row>
    <row r="61" spans="1:6" ht="14.25" customHeight="1">
      <c r="A61" s="105" t="s">
        <v>253</v>
      </c>
      <c r="B61" s="80" t="s">
        <v>249</v>
      </c>
      <c r="C61" s="8" t="s">
        <v>19</v>
      </c>
      <c r="D61" s="14">
        <v>0</v>
      </c>
      <c r="E61" s="14">
        <v>0</v>
      </c>
      <c r="F61" s="14">
        <f t="shared" ref="F61:F65" si="2">D61-E61</f>
        <v>0</v>
      </c>
    </row>
    <row r="62" spans="1:6" ht="14.25" customHeight="1">
      <c r="A62" s="106"/>
      <c r="B62" s="105" t="s">
        <v>16</v>
      </c>
      <c r="C62" s="10" t="s">
        <v>236</v>
      </c>
      <c r="D62" s="13">
        <v>0</v>
      </c>
      <c r="E62" s="13">
        <v>2</v>
      </c>
      <c r="F62" s="13">
        <f t="shared" si="2"/>
        <v>-2</v>
      </c>
    </row>
    <row r="63" spans="1:6" ht="14.25" customHeight="1">
      <c r="A63" s="106"/>
      <c r="B63" s="106"/>
      <c r="C63" s="10" t="s">
        <v>237</v>
      </c>
      <c r="D63" s="13">
        <v>0</v>
      </c>
      <c r="E63" s="13">
        <v>2</v>
      </c>
      <c r="F63" s="13">
        <f>D63-E63</f>
        <v>-2</v>
      </c>
    </row>
    <row r="64" spans="1:6" ht="14.25" customHeight="1">
      <c r="A64" s="106"/>
      <c r="B64" s="106"/>
      <c r="C64" s="10" t="s">
        <v>239</v>
      </c>
      <c r="D64" s="13">
        <v>4882705</v>
      </c>
      <c r="E64" s="13">
        <v>4070977</v>
      </c>
      <c r="F64" s="13">
        <f t="shared" si="2"/>
        <v>811728</v>
      </c>
    </row>
    <row r="65" spans="1:6" ht="14.25" customHeight="1">
      <c r="A65" s="106"/>
      <c r="B65" s="107"/>
      <c r="C65" s="8" t="s">
        <v>20</v>
      </c>
      <c r="D65" s="14">
        <v>4882705</v>
      </c>
      <c r="E65" s="14">
        <v>4070979</v>
      </c>
      <c r="F65" s="14">
        <f t="shared" si="2"/>
        <v>811726</v>
      </c>
    </row>
    <row r="66" spans="1:6" ht="14.25" customHeight="1">
      <c r="A66" s="107"/>
      <c r="B66" s="108" t="s">
        <v>36</v>
      </c>
      <c r="C66" s="109"/>
      <c r="D66" s="14">
        <f>D61-D65</f>
        <v>-4882705</v>
      </c>
      <c r="E66" s="14">
        <f>E61-E65</f>
        <v>-4070979</v>
      </c>
      <c r="F66" s="14">
        <f>F61-F65</f>
        <v>-811726</v>
      </c>
    </row>
    <row r="67" spans="1:6" ht="14.25" customHeight="1">
      <c r="A67" s="108" t="s">
        <v>64</v>
      </c>
      <c r="B67" s="119"/>
      <c r="C67" s="109"/>
      <c r="D67" s="14">
        <f>D60+D66</f>
        <v>9531803</v>
      </c>
      <c r="E67" s="14">
        <f>E60+E66</f>
        <v>7028054</v>
      </c>
      <c r="F67" s="14">
        <f>F60+F66</f>
        <v>2503749</v>
      </c>
    </row>
    <row r="68" spans="1:6" ht="14.25" customHeight="1">
      <c r="A68" s="105" t="s">
        <v>17</v>
      </c>
      <c r="B68" s="108" t="s">
        <v>65</v>
      </c>
      <c r="C68" s="109"/>
      <c r="D68" s="14">
        <v>48778473</v>
      </c>
      <c r="E68" s="14">
        <v>55250419</v>
      </c>
      <c r="F68" s="14">
        <f>D68-E68</f>
        <v>-6471946</v>
      </c>
    </row>
    <row r="69" spans="1:6" ht="14.25" customHeight="1">
      <c r="A69" s="106"/>
      <c r="B69" s="108" t="s">
        <v>66</v>
      </c>
      <c r="C69" s="109"/>
      <c r="D69" s="14">
        <f>D67+D68</f>
        <v>58310276</v>
      </c>
      <c r="E69" s="14">
        <f>E67+E68</f>
        <v>62278473</v>
      </c>
      <c r="F69" s="14">
        <f>F67+F68</f>
        <v>-3968197</v>
      </c>
    </row>
    <row r="70" spans="1:6" ht="14.25" customHeight="1">
      <c r="A70" s="106"/>
      <c r="B70" s="108" t="s">
        <v>67</v>
      </c>
      <c r="C70" s="109"/>
      <c r="D70" s="14"/>
      <c r="E70" s="14"/>
      <c r="F70" s="14">
        <f t="shared" ref="F70:F75" si="3">D70-E70</f>
        <v>0</v>
      </c>
    </row>
    <row r="71" spans="1:6" ht="14.25" customHeight="1">
      <c r="A71" s="106"/>
      <c r="B71" s="108" t="s">
        <v>68</v>
      </c>
      <c r="C71" s="109"/>
      <c r="D71" s="14">
        <v>0</v>
      </c>
      <c r="E71" s="14">
        <v>0</v>
      </c>
      <c r="F71" s="14">
        <f t="shared" si="3"/>
        <v>0</v>
      </c>
    </row>
    <row r="72" spans="1:6" ht="14.25" customHeight="1">
      <c r="A72" s="106"/>
      <c r="B72" s="108" t="s">
        <v>69</v>
      </c>
      <c r="C72" s="109"/>
      <c r="D72" s="14">
        <v>8000000</v>
      </c>
      <c r="E72" s="14">
        <v>13500000</v>
      </c>
      <c r="F72" s="14">
        <f t="shared" si="3"/>
        <v>-5500000</v>
      </c>
    </row>
    <row r="73" spans="1:6" ht="14.25" customHeight="1">
      <c r="A73" s="106"/>
      <c r="B73" s="108" t="s">
        <v>240</v>
      </c>
      <c r="C73" s="130"/>
      <c r="D73" s="79">
        <v>0</v>
      </c>
      <c r="E73" s="79">
        <v>2500000</v>
      </c>
      <c r="F73" s="14">
        <f>D73-E73</f>
        <v>-2500000</v>
      </c>
    </row>
    <row r="74" spans="1:6" ht="14.25" customHeight="1">
      <c r="A74" s="106"/>
      <c r="B74" s="108" t="s">
        <v>242</v>
      </c>
      <c r="C74" s="130"/>
      <c r="D74" s="79">
        <v>0</v>
      </c>
      <c r="E74" s="79">
        <v>1000000</v>
      </c>
      <c r="F74" s="14">
        <f t="shared" si="3"/>
        <v>-1000000</v>
      </c>
    </row>
    <row r="75" spans="1:6" ht="14.25" customHeight="1">
      <c r="A75" s="106"/>
      <c r="B75" s="108" t="s">
        <v>243</v>
      </c>
      <c r="C75" s="130"/>
      <c r="D75" s="79">
        <v>8000000</v>
      </c>
      <c r="E75" s="79">
        <v>10000000</v>
      </c>
      <c r="F75" s="14">
        <f t="shared" si="3"/>
        <v>-2000000</v>
      </c>
    </row>
    <row r="76" spans="1:6" ht="28.5" customHeight="1">
      <c r="A76" s="107"/>
      <c r="B76" s="131" t="s">
        <v>70</v>
      </c>
      <c r="C76" s="132"/>
      <c r="D76" s="14">
        <f>D69+D70+D71-D72</f>
        <v>50310276</v>
      </c>
      <c r="E76" s="14">
        <f>E69+E70+E71-E72</f>
        <v>48778473</v>
      </c>
      <c r="F76" s="14">
        <f>F69+F70+F71-F72</f>
        <v>1531803</v>
      </c>
    </row>
    <row r="77" spans="1:6" ht="14.25" customHeight="1">
      <c r="A77" s="163"/>
      <c r="B77" s="164"/>
      <c r="C77" s="164"/>
      <c r="D77" s="164"/>
      <c r="E77" s="164"/>
      <c r="F77" s="164"/>
    </row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</sheetData>
  <sheetProtection algorithmName="SHA-512" hashValue="zu0+k//dSOwSTL8U+Hk2E80NcloKrmClAUJWeWoaWWdadmlkpBB/7TA+VyL6KM+XkragEvgVeVq/c2wiDOBIpQ==" saltValue="IkN9MwNiDuiLeN/LnZJcdw==" spinCount="100000" sheet="1" scenarios="1" selectLockedCells="1"/>
  <mergeCells count="28">
    <mergeCell ref="B72:C72"/>
    <mergeCell ref="B74:C74"/>
    <mergeCell ref="B75:C75"/>
    <mergeCell ref="B76:C76"/>
    <mergeCell ref="B73:C73"/>
    <mergeCell ref="A77:F77"/>
    <mergeCell ref="A67:C67"/>
    <mergeCell ref="A68:A76"/>
    <mergeCell ref="B68:C68"/>
    <mergeCell ref="B69:C69"/>
    <mergeCell ref="B70:C70"/>
    <mergeCell ref="B71:C71"/>
    <mergeCell ref="A50:A59"/>
    <mergeCell ref="B50:B55"/>
    <mergeCell ref="B56:B58"/>
    <mergeCell ref="B59:C59"/>
    <mergeCell ref="A60:C60"/>
    <mergeCell ref="A61:A66"/>
    <mergeCell ref="B62:B65"/>
    <mergeCell ref="B66:C66"/>
    <mergeCell ref="D2:F2"/>
    <mergeCell ref="A3:F3"/>
    <mergeCell ref="A4:F4"/>
    <mergeCell ref="A6:C6"/>
    <mergeCell ref="A7:A49"/>
    <mergeCell ref="B7:B11"/>
    <mergeCell ref="B12:B48"/>
    <mergeCell ref="B49:C49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1" t="s">
        <v>290</v>
      </c>
    </row>
    <row r="3" spans="1:8" ht="14.25">
      <c r="A3" s="59" t="s">
        <v>291</v>
      </c>
      <c r="B3" s="59"/>
      <c r="C3" s="59"/>
      <c r="D3" s="59"/>
      <c r="E3" s="59"/>
      <c r="F3" s="59"/>
      <c r="G3" s="59"/>
      <c r="H3" s="59"/>
    </row>
    <row r="4" spans="1:8">
      <c r="A4" s="157" t="s">
        <v>292</v>
      </c>
      <c r="B4" s="157"/>
      <c r="C4" s="157"/>
      <c r="D4" s="157"/>
      <c r="E4" s="157"/>
      <c r="F4" s="157"/>
      <c r="G4" s="157"/>
      <c r="H4" s="157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56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5" t="s">
        <v>7</v>
      </c>
      <c r="E7" s="6"/>
      <c r="F7" s="51" t="s">
        <v>5</v>
      </c>
      <c r="G7" s="52" t="s">
        <v>6</v>
      </c>
      <c r="H7" s="155" t="s">
        <v>7</v>
      </c>
    </row>
    <row r="8" spans="1:8" ht="14.25" customHeight="1">
      <c r="A8" s="56"/>
      <c r="B8" s="54" t="s">
        <v>8</v>
      </c>
      <c r="C8" s="54" t="s">
        <v>8</v>
      </c>
      <c r="D8" s="156"/>
      <c r="E8" s="49"/>
      <c r="F8" s="53" t="s">
        <v>8</v>
      </c>
      <c r="G8" s="54" t="s">
        <v>8</v>
      </c>
      <c r="H8" s="156"/>
    </row>
    <row r="9" spans="1:8" ht="14.25" customHeight="1">
      <c r="A9" s="57" t="s">
        <v>9</v>
      </c>
      <c r="B9" s="28">
        <v>88048823</v>
      </c>
      <c r="C9" s="28">
        <v>81155374</v>
      </c>
      <c r="D9" s="29">
        <f t="shared" ref="D9:D36" si="0">B9-C9</f>
        <v>6893449</v>
      </c>
      <c r="E9" s="50" t="s">
        <v>273</v>
      </c>
      <c r="F9" s="41">
        <v>9651287</v>
      </c>
      <c r="G9" s="28">
        <v>10772711</v>
      </c>
      <c r="H9" s="29">
        <f t="shared" ref="H9:H19" si="1">F9-G9</f>
        <v>-1121424</v>
      </c>
    </row>
    <row r="10" spans="1:8" ht="14.25" customHeight="1">
      <c r="A10" s="60" t="s">
        <v>258</v>
      </c>
      <c r="B10" s="30">
        <v>24275419</v>
      </c>
      <c r="C10" s="30">
        <v>20623127</v>
      </c>
      <c r="D10" s="31">
        <f t="shared" si="0"/>
        <v>3652292</v>
      </c>
      <c r="E10" s="63" t="s">
        <v>274</v>
      </c>
      <c r="F10" s="42">
        <v>7562089</v>
      </c>
      <c r="G10" s="30">
        <v>8874724</v>
      </c>
      <c r="H10" s="31">
        <f t="shared" si="1"/>
        <v>-1312635</v>
      </c>
    </row>
    <row r="11" spans="1:8" ht="14.25" customHeight="1">
      <c r="A11" s="61" t="s">
        <v>259</v>
      </c>
      <c r="B11" s="32">
        <v>23373640</v>
      </c>
      <c r="C11" s="32">
        <v>157777</v>
      </c>
      <c r="D11" s="33">
        <f>B11-C11</f>
        <v>23215863</v>
      </c>
      <c r="E11" s="10" t="s">
        <v>275</v>
      </c>
      <c r="F11" s="39">
        <v>2310</v>
      </c>
      <c r="G11" s="32">
        <v>3937</v>
      </c>
      <c r="H11" s="33">
        <f>F11-G11</f>
        <v>-1627</v>
      </c>
    </row>
    <row r="12" spans="1:8" ht="14.25" customHeight="1">
      <c r="A12" s="61" t="s">
        <v>260</v>
      </c>
      <c r="B12" s="32">
        <v>40399764</v>
      </c>
      <c r="C12" s="32">
        <v>60374470</v>
      </c>
      <c r="D12" s="33">
        <f>B12-C12</f>
        <v>-19974706</v>
      </c>
      <c r="E12" s="10" t="s">
        <v>276</v>
      </c>
      <c r="F12" s="39">
        <v>2086888</v>
      </c>
      <c r="G12" s="32">
        <v>1894050</v>
      </c>
      <c r="H12" s="33">
        <f>F12-G12</f>
        <v>192838</v>
      </c>
    </row>
    <row r="13" spans="1:8" ht="14.25" customHeight="1">
      <c r="A13" s="61" t="s">
        <v>261</v>
      </c>
      <c r="B13" s="32">
        <v>0</v>
      </c>
      <c r="C13" s="32">
        <v>0</v>
      </c>
      <c r="D13" s="33">
        <f t="shared" si="0"/>
        <v>0</v>
      </c>
      <c r="E13" s="10"/>
      <c r="F13" s="39"/>
      <c r="G13" s="32"/>
      <c r="H13" s="33"/>
    </row>
    <row r="14" spans="1:8" ht="14.25" customHeight="1">
      <c r="A14" s="57" t="s">
        <v>49</v>
      </c>
      <c r="B14" s="28">
        <v>372693535</v>
      </c>
      <c r="C14" s="28">
        <v>359097497</v>
      </c>
      <c r="D14" s="31">
        <f t="shared" si="0"/>
        <v>13596038</v>
      </c>
      <c r="E14" s="50" t="s">
        <v>277</v>
      </c>
      <c r="F14" s="41">
        <v>18184670</v>
      </c>
      <c r="G14" s="28">
        <v>16375886</v>
      </c>
      <c r="H14" s="31">
        <f t="shared" si="1"/>
        <v>1808784</v>
      </c>
    </row>
    <row r="15" spans="1:8" ht="14.25" customHeight="1">
      <c r="A15" s="57" t="s">
        <v>262</v>
      </c>
      <c r="B15" s="28">
        <v>80917246</v>
      </c>
      <c r="C15" s="28">
        <v>82562437</v>
      </c>
      <c r="D15" s="31">
        <f t="shared" si="0"/>
        <v>-1645191</v>
      </c>
      <c r="E15" s="10" t="s">
        <v>278</v>
      </c>
      <c r="F15" s="39">
        <v>18184670</v>
      </c>
      <c r="G15" s="32">
        <v>16375886</v>
      </c>
      <c r="H15" s="31">
        <f t="shared" si="1"/>
        <v>1808784</v>
      </c>
    </row>
    <row r="16" spans="1:8" ht="14.25" customHeight="1">
      <c r="A16" s="60" t="s">
        <v>263</v>
      </c>
      <c r="B16" s="30">
        <v>56847040</v>
      </c>
      <c r="C16" s="30">
        <v>56847040</v>
      </c>
      <c r="D16" s="31">
        <f t="shared" si="0"/>
        <v>0</v>
      </c>
      <c r="E16" s="10"/>
      <c r="F16" s="39"/>
      <c r="G16" s="32"/>
      <c r="H16" s="33"/>
    </row>
    <row r="17" spans="1:8" ht="14.25" customHeight="1">
      <c r="A17" s="62" t="s">
        <v>264</v>
      </c>
      <c r="B17" s="32">
        <v>24070206</v>
      </c>
      <c r="C17" s="32">
        <v>25715397</v>
      </c>
      <c r="D17" s="33">
        <f t="shared" si="0"/>
        <v>-1645191</v>
      </c>
      <c r="E17" s="10"/>
      <c r="F17" s="39"/>
      <c r="G17" s="32"/>
      <c r="H17" s="33"/>
    </row>
    <row r="18" spans="1:8" ht="14.25" customHeight="1">
      <c r="A18" s="57" t="s">
        <v>265</v>
      </c>
      <c r="B18" s="28">
        <v>291776289</v>
      </c>
      <c r="C18" s="28">
        <v>276535060</v>
      </c>
      <c r="D18" s="31">
        <f t="shared" si="0"/>
        <v>15241229</v>
      </c>
      <c r="E18" s="10"/>
      <c r="F18" s="39"/>
      <c r="G18" s="32"/>
      <c r="H18" s="33"/>
    </row>
    <row r="19" spans="1:8" ht="14.25" customHeight="1">
      <c r="A19" s="60" t="s">
        <v>264</v>
      </c>
      <c r="B19" s="30">
        <v>10909101</v>
      </c>
      <c r="C19" s="30">
        <v>12208985</v>
      </c>
      <c r="D19" s="31">
        <f t="shared" si="0"/>
        <v>-1299884</v>
      </c>
      <c r="E19" s="10"/>
      <c r="F19" s="39"/>
      <c r="G19" s="32"/>
      <c r="H19" s="33"/>
    </row>
    <row r="20" spans="1:8" ht="14.25" customHeight="1">
      <c r="A20" s="61" t="s">
        <v>266</v>
      </c>
      <c r="B20" s="32">
        <v>1469052</v>
      </c>
      <c r="C20" s="32">
        <v>2141760</v>
      </c>
      <c r="D20" s="33">
        <f t="shared" si="0"/>
        <v>-672708</v>
      </c>
      <c r="E20" s="10"/>
      <c r="F20" s="39"/>
      <c r="G20" s="32"/>
      <c r="H20" s="33"/>
    </row>
    <row r="21" spans="1:8" ht="14.25" customHeight="1">
      <c r="A21" s="61" t="s">
        <v>267</v>
      </c>
      <c r="B21" s="32">
        <v>358914</v>
      </c>
      <c r="C21" s="32">
        <v>747833</v>
      </c>
      <c r="D21" s="33">
        <f t="shared" si="0"/>
        <v>-388919</v>
      </c>
      <c r="E21" s="8" t="s">
        <v>0</v>
      </c>
      <c r="F21" s="43">
        <f>F9+F14</f>
        <v>27835957</v>
      </c>
      <c r="G21" s="34">
        <f>G9+G14</f>
        <v>27148597</v>
      </c>
      <c r="H21" s="35">
        <f>F21-G21</f>
        <v>687360</v>
      </c>
    </row>
    <row r="22" spans="1:8" ht="14.25" customHeight="1">
      <c r="A22" s="61" t="s">
        <v>268</v>
      </c>
      <c r="B22" s="32">
        <v>4946252</v>
      </c>
      <c r="C22" s="32">
        <v>6152296</v>
      </c>
      <c r="D22" s="33">
        <f t="shared" si="0"/>
        <v>-1206044</v>
      </c>
      <c r="E22" s="44" t="s">
        <v>51</v>
      </c>
      <c r="F22" s="45"/>
      <c r="G22" s="46"/>
      <c r="H22" s="47"/>
    </row>
    <row r="23" spans="1:8" ht="14.25" customHeight="1">
      <c r="A23" s="61" t="s">
        <v>269</v>
      </c>
      <c r="B23" s="32">
        <v>50300</v>
      </c>
      <c r="C23" s="32">
        <v>50300</v>
      </c>
      <c r="D23" s="33">
        <f t="shared" si="0"/>
        <v>0</v>
      </c>
      <c r="E23" s="48" t="s">
        <v>279</v>
      </c>
      <c r="F23" s="36">
        <v>58780268</v>
      </c>
      <c r="G23" s="37">
        <v>58780268</v>
      </c>
      <c r="H23" s="38">
        <f t="shared" ref="H23:H36" si="2">F23-G23</f>
        <v>0</v>
      </c>
    </row>
    <row r="24" spans="1:8" ht="14.25" customHeight="1">
      <c r="A24" s="61" t="s">
        <v>270</v>
      </c>
      <c r="B24" s="32">
        <v>18184670</v>
      </c>
      <c r="C24" s="32">
        <v>16375886</v>
      </c>
      <c r="D24" s="33">
        <f>B24-C24</f>
        <v>1808784</v>
      </c>
      <c r="E24" s="7" t="s">
        <v>280</v>
      </c>
      <c r="F24" s="39">
        <v>50397040</v>
      </c>
      <c r="G24" s="32">
        <v>50397040</v>
      </c>
      <c r="H24" s="33">
        <f>F24-G24</f>
        <v>0</v>
      </c>
    </row>
    <row r="25" spans="1:8" ht="14.25" customHeight="1">
      <c r="A25" s="61" t="s">
        <v>271</v>
      </c>
      <c r="B25" s="32">
        <v>26808000</v>
      </c>
      <c r="C25" s="32">
        <v>22808000</v>
      </c>
      <c r="D25" s="33">
        <f>B25-C25</f>
        <v>4000000</v>
      </c>
      <c r="E25" s="7" t="s">
        <v>281</v>
      </c>
      <c r="F25" s="39">
        <v>8383228</v>
      </c>
      <c r="G25" s="32">
        <v>8383228</v>
      </c>
      <c r="H25" s="33">
        <f>F25-G25</f>
        <v>0</v>
      </c>
    </row>
    <row r="26" spans="1:8" ht="14.25" customHeight="1">
      <c r="A26" s="61" t="s">
        <v>272</v>
      </c>
      <c r="B26" s="32">
        <v>229050000</v>
      </c>
      <c r="C26" s="32">
        <v>216050000</v>
      </c>
      <c r="D26" s="33">
        <f t="shared" si="0"/>
        <v>13000000</v>
      </c>
      <c r="E26" s="7" t="s">
        <v>282</v>
      </c>
      <c r="F26" s="39">
        <v>22386644</v>
      </c>
      <c r="G26" s="32">
        <v>24294564</v>
      </c>
      <c r="H26" s="33">
        <f t="shared" si="2"/>
        <v>-1907920</v>
      </c>
    </row>
    <row r="27" spans="1:8" ht="14.25" customHeight="1">
      <c r="A27" s="61"/>
      <c r="B27" s="32"/>
      <c r="C27" s="32"/>
      <c r="D27" s="33"/>
      <c r="E27" s="7" t="s">
        <v>283</v>
      </c>
      <c r="F27" s="39">
        <v>255858000</v>
      </c>
      <c r="G27" s="32">
        <v>238858000</v>
      </c>
      <c r="H27" s="33">
        <f t="shared" si="2"/>
        <v>17000000</v>
      </c>
    </row>
    <row r="28" spans="1:8" ht="14.25" customHeight="1">
      <c r="A28" s="61"/>
      <c r="B28" s="32"/>
      <c r="C28" s="32"/>
      <c r="D28" s="33"/>
      <c r="E28" s="7" t="s">
        <v>284</v>
      </c>
      <c r="F28" s="39">
        <v>8840000</v>
      </c>
      <c r="G28" s="32">
        <v>8840000</v>
      </c>
      <c r="H28" s="33">
        <f>F28-G28</f>
        <v>0</v>
      </c>
    </row>
    <row r="29" spans="1:8" ht="14.25" customHeight="1">
      <c r="A29" s="61"/>
      <c r="B29" s="32"/>
      <c r="C29" s="32"/>
      <c r="D29" s="33"/>
      <c r="E29" s="7" t="s">
        <v>285</v>
      </c>
      <c r="F29" s="39">
        <v>7168000</v>
      </c>
      <c r="G29" s="32">
        <v>6168000</v>
      </c>
      <c r="H29" s="33">
        <f>F29-G29</f>
        <v>1000000</v>
      </c>
    </row>
    <row r="30" spans="1:8" ht="14.25" customHeight="1">
      <c r="A30" s="61"/>
      <c r="B30" s="32"/>
      <c r="C30" s="32"/>
      <c r="D30" s="33"/>
      <c r="E30" s="7" t="s">
        <v>286</v>
      </c>
      <c r="F30" s="39">
        <v>10800000</v>
      </c>
      <c r="G30" s="32">
        <v>7800000</v>
      </c>
      <c r="H30" s="33">
        <f>F30-G30</f>
        <v>3000000</v>
      </c>
    </row>
    <row r="31" spans="1:8" ht="14.25" customHeight="1">
      <c r="A31" s="61"/>
      <c r="B31" s="32"/>
      <c r="C31" s="32"/>
      <c r="D31" s="33"/>
      <c r="E31" s="7" t="s">
        <v>287</v>
      </c>
      <c r="F31" s="39">
        <v>229050000</v>
      </c>
      <c r="G31" s="32">
        <v>216050000</v>
      </c>
      <c r="H31" s="33">
        <f>F31-G31</f>
        <v>13000000</v>
      </c>
    </row>
    <row r="32" spans="1:8" ht="14.25" customHeight="1">
      <c r="A32" s="61"/>
      <c r="B32" s="32"/>
      <c r="C32" s="32"/>
      <c r="D32" s="33"/>
      <c r="E32" s="7" t="s">
        <v>288</v>
      </c>
      <c r="F32" s="39">
        <v>95881489</v>
      </c>
      <c r="G32" s="32">
        <v>91171442</v>
      </c>
      <c r="H32" s="33">
        <f t="shared" si="2"/>
        <v>4710047</v>
      </c>
    </row>
    <row r="33" spans="1:8" ht="14.25" customHeight="1">
      <c r="A33" s="61"/>
      <c r="B33" s="32"/>
      <c r="C33" s="32"/>
      <c r="D33" s="33"/>
      <c r="E33" s="7" t="s">
        <v>289</v>
      </c>
      <c r="F33" s="39">
        <v>21710047</v>
      </c>
      <c r="G33" s="32">
        <v>8342782</v>
      </c>
      <c r="H33" s="33">
        <f>F33-G33</f>
        <v>13367265</v>
      </c>
    </row>
    <row r="34" spans="1:8" ht="14.25" customHeight="1">
      <c r="A34" s="61"/>
      <c r="B34" s="32"/>
      <c r="C34" s="32"/>
      <c r="D34" s="33"/>
      <c r="E34" s="7"/>
      <c r="F34" s="39"/>
      <c r="G34" s="32"/>
      <c r="H34" s="33"/>
    </row>
    <row r="35" spans="1:8" ht="14.25" customHeight="1">
      <c r="A35" s="61"/>
      <c r="B35" s="32"/>
      <c r="C35" s="32"/>
      <c r="D35" s="33"/>
      <c r="E35" s="8" t="s">
        <v>1</v>
      </c>
      <c r="F35" s="34">
        <f>F23+F26+F27+F32</f>
        <v>432906401</v>
      </c>
      <c r="G35" s="34">
        <f>G23+G26+G27+G32</f>
        <v>413104274</v>
      </c>
      <c r="H35" s="35">
        <f t="shared" si="2"/>
        <v>19802127</v>
      </c>
    </row>
    <row r="36" spans="1:8" ht="20.25" customHeight="1">
      <c r="A36" s="58" t="s">
        <v>55</v>
      </c>
      <c r="B36" s="34">
        <f>B9+B14</f>
        <v>460742358</v>
      </c>
      <c r="C36" s="34">
        <f>C9+C14</f>
        <v>440252871</v>
      </c>
      <c r="D36" s="35">
        <f t="shared" si="0"/>
        <v>20489487</v>
      </c>
      <c r="E36" s="8" t="s">
        <v>2</v>
      </c>
      <c r="F36" s="40">
        <f>F21+F35</f>
        <v>460742358</v>
      </c>
      <c r="G36" s="34">
        <f>G21+G35</f>
        <v>440252871</v>
      </c>
      <c r="H36" s="25">
        <f t="shared" si="2"/>
        <v>20489487</v>
      </c>
    </row>
    <row r="37" spans="1:8" ht="14.25" customHeight="1">
      <c r="A37" s="163"/>
      <c r="B37" s="164"/>
      <c r="C37" s="164"/>
      <c r="D37" s="164"/>
      <c r="E37" s="164"/>
      <c r="F37" s="164"/>
      <c r="G37" s="164"/>
      <c r="H37" s="164"/>
    </row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algorithmName="SHA-512" hashValue="W+v/lylspkO/blS+Rw3yoaGeNyKhETpel7osIN+Wh4YuUTij5b8Hbl2UqH5mCQPWJT/rL1dGXULM9dG4PTe7NQ==" saltValue="vIthsfVPa0bcF/PVR3ey0Q==" spinCount="100000" sheet="1" scenarios="1" selectLockedCells="1"/>
  <mergeCells count="4">
    <mergeCell ref="A4:H4"/>
    <mergeCell ref="D7:D8"/>
    <mergeCell ref="H7:H8"/>
    <mergeCell ref="A37:H37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view="pageBreakPreview" zoomScale="115" zoomScaleNormal="100" zoomScaleSheetLayoutView="115" workbookViewId="0"/>
  </sheetViews>
  <sheetFormatPr defaultRowHeight="13.5"/>
  <cols>
    <col min="1" max="1" width="30.25" style="1" customWidth="1"/>
    <col min="2" max="5" width="11.625" style="1" customWidth="1"/>
    <col min="6" max="6" width="11.625" style="2" customWidth="1"/>
    <col min="7" max="7" width="11.625" style="1" customWidth="1"/>
    <col min="8" max="16384" width="9" style="1"/>
  </cols>
  <sheetData>
    <row r="1" spans="1:8" ht="21.75" customHeight="1">
      <c r="A1" s="20"/>
      <c r="B1" s="20"/>
      <c r="C1" s="20"/>
      <c r="D1" s="20"/>
      <c r="E1" s="20"/>
      <c r="F1" s="76"/>
      <c r="G1" s="20"/>
    </row>
    <row r="2" spans="1:8" ht="15" customHeight="1">
      <c r="A2" s="76"/>
      <c r="B2" s="91"/>
      <c r="C2" s="91"/>
      <c r="D2" s="91"/>
      <c r="E2" s="91"/>
      <c r="F2" s="90"/>
      <c r="G2" s="91" t="s">
        <v>299</v>
      </c>
    </row>
    <row r="3" spans="1:8" ht="14.25">
      <c r="A3" s="118" t="s">
        <v>300</v>
      </c>
      <c r="B3" s="118"/>
      <c r="C3" s="118"/>
      <c r="D3" s="118"/>
      <c r="E3" s="118"/>
      <c r="F3" s="118"/>
      <c r="G3" s="118"/>
    </row>
    <row r="4" spans="1:8">
      <c r="A4" s="26"/>
      <c r="B4" s="76"/>
      <c r="C4" s="76"/>
      <c r="D4" s="76"/>
      <c r="E4" s="76"/>
      <c r="F4" s="76"/>
      <c r="G4" s="76"/>
    </row>
    <row r="5" spans="1:8">
      <c r="A5" s="157" t="s">
        <v>292</v>
      </c>
      <c r="B5" s="157"/>
      <c r="C5" s="157"/>
      <c r="D5" s="157"/>
      <c r="E5" s="157"/>
      <c r="F5" s="157"/>
      <c r="G5" s="157"/>
      <c r="H5" s="5"/>
    </row>
    <row r="6" spans="1:8" ht="13.5" customHeight="1">
      <c r="A6" s="84"/>
      <c r="B6" s="84"/>
      <c r="C6" s="84"/>
      <c r="D6" s="84"/>
      <c r="E6" s="84"/>
      <c r="F6" s="84"/>
      <c r="G6" s="66" t="s">
        <v>56</v>
      </c>
    </row>
    <row r="7" spans="1:8">
      <c r="A7" s="121" t="s">
        <v>37</v>
      </c>
      <c r="B7" s="127" t="s">
        <v>164</v>
      </c>
      <c r="C7" s="127" t="s">
        <v>165</v>
      </c>
      <c r="D7" s="127" t="s">
        <v>166</v>
      </c>
      <c r="E7" s="127" t="s">
        <v>167</v>
      </c>
      <c r="F7" s="127" t="s">
        <v>293</v>
      </c>
      <c r="G7" s="127" t="s">
        <v>294</v>
      </c>
    </row>
    <row r="8" spans="1:8">
      <c r="A8" s="124"/>
      <c r="B8" s="128"/>
      <c r="C8" s="162"/>
      <c r="D8" s="128"/>
      <c r="E8" s="128"/>
      <c r="F8" s="128"/>
      <c r="G8" s="128"/>
    </row>
    <row r="9" spans="1:8" ht="14.25" customHeight="1">
      <c r="A9" s="71" t="s">
        <v>9</v>
      </c>
      <c r="B9" s="64">
        <v>4045041</v>
      </c>
      <c r="C9" s="64">
        <v>37155800</v>
      </c>
      <c r="D9" s="64">
        <v>46847982</v>
      </c>
      <c r="E9" s="64">
        <f t="shared" ref="E9:E26" si="0">SUM(B9:D9)</f>
        <v>88048823</v>
      </c>
      <c r="F9" s="64">
        <v>0</v>
      </c>
      <c r="G9" s="64">
        <f t="shared" ref="G9:G26" si="1">SUM(E9:F9)</f>
        <v>88048823</v>
      </c>
    </row>
    <row r="10" spans="1:8" ht="14.25" customHeight="1">
      <c r="A10" s="7" t="s">
        <v>258</v>
      </c>
      <c r="B10" s="13">
        <v>4045041</v>
      </c>
      <c r="C10" s="13">
        <v>6236345</v>
      </c>
      <c r="D10" s="13">
        <v>13994033</v>
      </c>
      <c r="E10" s="13">
        <f>SUM(B10:D10)</f>
        <v>24275419</v>
      </c>
      <c r="F10" s="13">
        <v>0</v>
      </c>
      <c r="G10" s="13">
        <f>SUM(E10:F10)</f>
        <v>24275419</v>
      </c>
    </row>
    <row r="11" spans="1:8" ht="14.25" customHeight="1">
      <c r="A11" s="7" t="s">
        <v>259</v>
      </c>
      <c r="B11" s="13">
        <v>0</v>
      </c>
      <c r="C11" s="13">
        <v>13278115</v>
      </c>
      <c r="D11" s="13">
        <v>10095525</v>
      </c>
      <c r="E11" s="13">
        <f>SUM(B11:D11)</f>
        <v>23373640</v>
      </c>
      <c r="F11" s="13">
        <v>0</v>
      </c>
      <c r="G11" s="13">
        <f>SUM(E11:F11)</f>
        <v>23373640</v>
      </c>
    </row>
    <row r="12" spans="1:8" ht="14.25" customHeight="1">
      <c r="A12" s="10" t="s">
        <v>260</v>
      </c>
      <c r="B12" s="13">
        <v>0</v>
      </c>
      <c r="C12" s="13">
        <v>17641340</v>
      </c>
      <c r="D12" s="13">
        <v>22758424</v>
      </c>
      <c r="E12" s="13">
        <f t="shared" si="0"/>
        <v>40399764</v>
      </c>
      <c r="F12" s="13">
        <v>0</v>
      </c>
      <c r="G12" s="13">
        <f t="shared" si="1"/>
        <v>40399764</v>
      </c>
    </row>
    <row r="13" spans="1:8" ht="14.25" customHeight="1">
      <c r="A13" s="70" t="s">
        <v>261</v>
      </c>
      <c r="B13" s="13">
        <v>0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f t="shared" si="1"/>
        <v>0</v>
      </c>
    </row>
    <row r="14" spans="1:8" ht="14.25" customHeight="1">
      <c r="A14" s="67" t="s">
        <v>295</v>
      </c>
      <c r="B14" s="65">
        <v>0</v>
      </c>
      <c r="C14" s="65">
        <v>245644558</v>
      </c>
      <c r="D14" s="65">
        <v>127048977</v>
      </c>
      <c r="E14" s="65">
        <f t="shared" si="0"/>
        <v>372693535</v>
      </c>
      <c r="F14" s="65">
        <v>0</v>
      </c>
      <c r="G14" s="65">
        <f t="shared" si="1"/>
        <v>372693535</v>
      </c>
    </row>
    <row r="15" spans="1:8" ht="14.25" customHeight="1">
      <c r="A15" s="67" t="s">
        <v>296</v>
      </c>
      <c r="B15" s="65">
        <v>0</v>
      </c>
      <c r="C15" s="65">
        <v>80917246</v>
      </c>
      <c r="D15" s="65">
        <v>0</v>
      </c>
      <c r="E15" s="65">
        <f t="shared" si="0"/>
        <v>80917246</v>
      </c>
      <c r="F15" s="65">
        <v>0</v>
      </c>
      <c r="G15" s="65">
        <f t="shared" si="1"/>
        <v>80917246</v>
      </c>
    </row>
    <row r="16" spans="1:8" ht="14.25" customHeight="1">
      <c r="A16" s="73" t="s">
        <v>263</v>
      </c>
      <c r="B16" s="13">
        <v>0</v>
      </c>
      <c r="C16" s="13">
        <v>56847040</v>
      </c>
      <c r="D16" s="13">
        <v>0</v>
      </c>
      <c r="E16" s="13">
        <f t="shared" si="0"/>
        <v>56847040</v>
      </c>
      <c r="F16" s="13">
        <v>0</v>
      </c>
      <c r="G16" s="13">
        <f t="shared" si="1"/>
        <v>56847040</v>
      </c>
    </row>
    <row r="17" spans="1:7" ht="14.25" customHeight="1">
      <c r="A17" s="73" t="s">
        <v>264</v>
      </c>
      <c r="B17" s="13">
        <v>0</v>
      </c>
      <c r="C17" s="13">
        <v>24070206</v>
      </c>
      <c r="D17" s="13">
        <v>0</v>
      </c>
      <c r="E17" s="13">
        <f t="shared" si="0"/>
        <v>24070206</v>
      </c>
      <c r="F17" s="13">
        <v>0</v>
      </c>
      <c r="G17" s="13">
        <f t="shared" si="1"/>
        <v>24070206</v>
      </c>
    </row>
    <row r="18" spans="1:7" ht="14.25" customHeight="1">
      <c r="A18" s="67" t="s">
        <v>50</v>
      </c>
      <c r="B18" s="65">
        <v>0</v>
      </c>
      <c r="C18" s="65">
        <v>164727312</v>
      </c>
      <c r="D18" s="65">
        <v>127048977</v>
      </c>
      <c r="E18" s="65">
        <f t="shared" si="0"/>
        <v>291776289</v>
      </c>
      <c r="F18" s="65">
        <v>0</v>
      </c>
      <c r="G18" s="65">
        <f t="shared" si="1"/>
        <v>291776289</v>
      </c>
    </row>
    <row r="19" spans="1:7" ht="14.25" customHeight="1">
      <c r="A19" s="73" t="s">
        <v>264</v>
      </c>
      <c r="B19" s="13">
        <v>0</v>
      </c>
      <c r="C19" s="13">
        <v>4463513</v>
      </c>
      <c r="D19" s="13">
        <v>6445588</v>
      </c>
      <c r="E19" s="13">
        <f>SUM(B19:D19)</f>
        <v>10909101</v>
      </c>
      <c r="F19" s="13">
        <v>0</v>
      </c>
      <c r="G19" s="13">
        <f>SUM(E19:F19)</f>
        <v>10909101</v>
      </c>
    </row>
    <row r="20" spans="1:7" ht="14.25" customHeight="1">
      <c r="A20" s="73" t="s">
        <v>266</v>
      </c>
      <c r="B20" s="13">
        <v>0</v>
      </c>
      <c r="C20" s="13">
        <v>518721</v>
      </c>
      <c r="D20" s="13">
        <v>950331</v>
      </c>
      <c r="E20" s="13">
        <f>SUM(B20:D20)</f>
        <v>1469052</v>
      </c>
      <c r="F20" s="13">
        <v>0</v>
      </c>
      <c r="G20" s="13">
        <f>SUM(E20:F20)</f>
        <v>1469052</v>
      </c>
    </row>
    <row r="21" spans="1:7" ht="14.25" customHeight="1">
      <c r="A21" s="73" t="s">
        <v>267</v>
      </c>
      <c r="B21" s="13">
        <v>0</v>
      </c>
      <c r="C21" s="13">
        <v>316036</v>
      </c>
      <c r="D21" s="13">
        <v>42878</v>
      </c>
      <c r="E21" s="13">
        <f>SUM(B21:D21)</f>
        <v>358914</v>
      </c>
      <c r="F21" s="13">
        <v>0</v>
      </c>
      <c r="G21" s="13">
        <f>SUM(E21:F21)</f>
        <v>358914</v>
      </c>
    </row>
    <row r="22" spans="1:7" ht="14.25" customHeight="1">
      <c r="A22" s="73" t="s">
        <v>268</v>
      </c>
      <c r="B22" s="13">
        <v>0</v>
      </c>
      <c r="C22" s="13">
        <v>1961575</v>
      </c>
      <c r="D22" s="13">
        <v>2984677</v>
      </c>
      <c r="E22" s="13">
        <f>SUM(B22:D22)</f>
        <v>4946252</v>
      </c>
      <c r="F22" s="13">
        <v>0</v>
      </c>
      <c r="G22" s="13">
        <f>SUM(E22:F22)</f>
        <v>4946252</v>
      </c>
    </row>
    <row r="23" spans="1:7" ht="14.25" customHeight="1">
      <c r="A23" s="73" t="s">
        <v>269</v>
      </c>
      <c r="B23" s="13">
        <v>0</v>
      </c>
      <c r="C23" s="13">
        <v>50300</v>
      </c>
      <c r="D23" s="13">
        <v>0</v>
      </c>
      <c r="E23" s="13">
        <f>SUM(B23:D23)</f>
        <v>50300</v>
      </c>
      <c r="F23" s="13">
        <v>0</v>
      </c>
      <c r="G23" s="13">
        <f>SUM(E23:F23)</f>
        <v>50300</v>
      </c>
    </row>
    <row r="24" spans="1:7" ht="14.25" customHeight="1">
      <c r="A24" s="73" t="s">
        <v>270</v>
      </c>
      <c r="B24" s="13">
        <v>0</v>
      </c>
      <c r="C24" s="13">
        <v>8459167</v>
      </c>
      <c r="D24" s="13">
        <v>9725503</v>
      </c>
      <c r="E24" s="13">
        <f>SUM(B24:D24)</f>
        <v>18184670</v>
      </c>
      <c r="F24" s="13">
        <v>0</v>
      </c>
      <c r="G24" s="13">
        <f>SUM(E24:F24)</f>
        <v>18184670</v>
      </c>
    </row>
    <row r="25" spans="1:7" ht="14.25" customHeight="1">
      <c r="A25" s="70" t="s">
        <v>271</v>
      </c>
      <c r="B25" s="13">
        <v>0</v>
      </c>
      <c r="C25" s="13">
        <v>18608000</v>
      </c>
      <c r="D25" s="13">
        <v>8200000</v>
      </c>
      <c r="E25" s="13">
        <f t="shared" si="0"/>
        <v>26808000</v>
      </c>
      <c r="F25" s="13">
        <v>0</v>
      </c>
      <c r="G25" s="13">
        <f t="shared" si="1"/>
        <v>26808000</v>
      </c>
    </row>
    <row r="26" spans="1:7" ht="14.25" customHeight="1">
      <c r="A26" s="75" t="s">
        <v>272</v>
      </c>
      <c r="B26" s="69">
        <v>0</v>
      </c>
      <c r="C26" s="69">
        <v>130350000</v>
      </c>
      <c r="D26" s="69">
        <v>98700000</v>
      </c>
      <c r="E26" s="69">
        <f t="shared" si="0"/>
        <v>229050000</v>
      </c>
      <c r="F26" s="69">
        <v>0</v>
      </c>
      <c r="G26" s="69">
        <f t="shared" si="1"/>
        <v>229050000</v>
      </c>
    </row>
    <row r="27" spans="1:7" ht="14.25" customHeight="1">
      <c r="A27" s="78" t="s">
        <v>55</v>
      </c>
      <c r="B27" s="14">
        <f>B9+B14</f>
        <v>4045041</v>
      </c>
      <c r="C27" s="14">
        <f>C9+C14</f>
        <v>282800358</v>
      </c>
      <c r="D27" s="14">
        <f>D9+D14</f>
        <v>173896959</v>
      </c>
      <c r="E27" s="14">
        <f>E9+E14</f>
        <v>460742358</v>
      </c>
      <c r="F27" s="14">
        <f>F9+F14</f>
        <v>0</v>
      </c>
      <c r="G27" s="14">
        <f>G9+G14</f>
        <v>460742358</v>
      </c>
    </row>
    <row r="28" spans="1:7" ht="14.25" customHeight="1">
      <c r="A28" s="72" t="s">
        <v>273</v>
      </c>
      <c r="B28" s="64">
        <v>65247</v>
      </c>
      <c r="C28" s="64">
        <v>4698842</v>
      </c>
      <c r="D28" s="64">
        <v>4887198</v>
      </c>
      <c r="E28" s="64">
        <f t="shared" ref="E28:E33" si="2">SUM(B28:D28)</f>
        <v>9651287</v>
      </c>
      <c r="F28" s="64">
        <v>0</v>
      </c>
      <c r="G28" s="64">
        <f t="shared" ref="G28:G33" si="3">SUM(E28:F28)</f>
        <v>9651287</v>
      </c>
    </row>
    <row r="29" spans="1:7" ht="14.25" customHeight="1">
      <c r="A29" s="73" t="s">
        <v>274</v>
      </c>
      <c r="B29" s="13">
        <v>32788</v>
      </c>
      <c r="C29" s="13">
        <v>3739377</v>
      </c>
      <c r="D29" s="13">
        <v>3789924</v>
      </c>
      <c r="E29" s="13">
        <f>SUM(B29:D29)</f>
        <v>7562089</v>
      </c>
      <c r="F29" s="13">
        <v>0</v>
      </c>
      <c r="G29" s="13">
        <f>SUM(E29:F29)</f>
        <v>7562089</v>
      </c>
    </row>
    <row r="30" spans="1:7" ht="14.25" customHeight="1">
      <c r="A30" s="10" t="s">
        <v>275</v>
      </c>
      <c r="B30" s="13">
        <v>0</v>
      </c>
      <c r="C30" s="13">
        <v>2310</v>
      </c>
      <c r="D30" s="13">
        <v>0</v>
      </c>
      <c r="E30" s="13">
        <f t="shared" si="2"/>
        <v>2310</v>
      </c>
      <c r="F30" s="13">
        <v>0</v>
      </c>
      <c r="G30" s="13">
        <f t="shared" si="3"/>
        <v>2310</v>
      </c>
    </row>
    <row r="31" spans="1:7" ht="14.25" customHeight="1">
      <c r="A31" s="10" t="s">
        <v>276</v>
      </c>
      <c r="B31" s="13">
        <v>32459</v>
      </c>
      <c r="C31" s="13">
        <v>957155</v>
      </c>
      <c r="D31" s="13">
        <v>1097274</v>
      </c>
      <c r="E31" s="13">
        <f t="shared" si="2"/>
        <v>2086888</v>
      </c>
      <c r="F31" s="13">
        <v>0</v>
      </c>
      <c r="G31" s="13">
        <f t="shared" si="3"/>
        <v>2086888</v>
      </c>
    </row>
    <row r="32" spans="1:7" ht="14.25" customHeight="1">
      <c r="A32" s="67" t="s">
        <v>277</v>
      </c>
      <c r="B32" s="65">
        <v>0</v>
      </c>
      <c r="C32" s="65">
        <v>8459167</v>
      </c>
      <c r="D32" s="65">
        <v>9725503</v>
      </c>
      <c r="E32" s="65">
        <f t="shared" si="2"/>
        <v>18184670</v>
      </c>
      <c r="F32" s="65">
        <v>0</v>
      </c>
      <c r="G32" s="65">
        <f t="shared" si="3"/>
        <v>18184670</v>
      </c>
    </row>
    <row r="33" spans="1:7" ht="14.25" customHeight="1">
      <c r="A33" s="27" t="s">
        <v>278</v>
      </c>
      <c r="B33" s="69">
        <v>0</v>
      </c>
      <c r="C33" s="69">
        <v>8459167</v>
      </c>
      <c r="D33" s="69">
        <v>9725503</v>
      </c>
      <c r="E33" s="69">
        <f t="shared" si="2"/>
        <v>18184670</v>
      </c>
      <c r="F33" s="69">
        <v>0</v>
      </c>
      <c r="G33" s="69">
        <f t="shared" si="3"/>
        <v>18184670</v>
      </c>
    </row>
    <row r="34" spans="1:7" ht="14.25" customHeight="1">
      <c r="A34" s="78" t="s">
        <v>0</v>
      </c>
      <c r="B34" s="14">
        <f>B28+B32</f>
        <v>65247</v>
      </c>
      <c r="C34" s="14">
        <f>C28+C32</f>
        <v>13158009</v>
      </c>
      <c r="D34" s="14">
        <f>D28+D32</f>
        <v>14612701</v>
      </c>
      <c r="E34" s="14">
        <f>E28+E32</f>
        <v>27835957</v>
      </c>
      <c r="F34" s="14">
        <f>F28+F32</f>
        <v>0</v>
      </c>
      <c r="G34" s="14">
        <f>G28+G32</f>
        <v>27835957</v>
      </c>
    </row>
    <row r="35" spans="1:7" ht="14.25" customHeight="1">
      <c r="A35" s="6" t="s">
        <v>297</v>
      </c>
      <c r="B35" s="79">
        <v>0</v>
      </c>
      <c r="C35" s="79">
        <v>58780268</v>
      </c>
      <c r="D35" s="79">
        <v>0</v>
      </c>
      <c r="E35" s="79">
        <f t="shared" ref="E35:E45" si="4">SUM(B35:D35)</f>
        <v>58780268</v>
      </c>
      <c r="F35" s="79">
        <v>0</v>
      </c>
      <c r="G35" s="79">
        <f t="shared" ref="G35:G45" si="5">SUM(E35:F35)</f>
        <v>58780268</v>
      </c>
    </row>
    <row r="36" spans="1:7" ht="14.25" customHeight="1">
      <c r="A36" s="7" t="s">
        <v>280</v>
      </c>
      <c r="B36" s="13">
        <v>0</v>
      </c>
      <c r="C36" s="13">
        <v>50397040</v>
      </c>
      <c r="D36" s="13">
        <v>0</v>
      </c>
      <c r="E36" s="13">
        <f t="shared" si="4"/>
        <v>50397040</v>
      </c>
      <c r="F36" s="13">
        <v>0</v>
      </c>
      <c r="G36" s="13">
        <f t="shared" si="5"/>
        <v>50397040</v>
      </c>
    </row>
    <row r="37" spans="1:7" ht="14.25" customHeight="1">
      <c r="A37" s="7" t="s">
        <v>281</v>
      </c>
      <c r="B37" s="13">
        <v>0</v>
      </c>
      <c r="C37" s="13">
        <v>8383228</v>
      </c>
      <c r="D37" s="13">
        <v>0</v>
      </c>
      <c r="E37" s="13">
        <f t="shared" si="4"/>
        <v>8383228</v>
      </c>
      <c r="F37" s="13">
        <v>0</v>
      </c>
      <c r="G37" s="13">
        <f t="shared" si="5"/>
        <v>8383228</v>
      </c>
    </row>
    <row r="38" spans="1:7" ht="14.25" customHeight="1">
      <c r="A38" s="7" t="s">
        <v>53</v>
      </c>
      <c r="B38" s="13">
        <v>0</v>
      </c>
      <c r="C38" s="13">
        <v>20312662</v>
      </c>
      <c r="D38" s="13">
        <v>2073982</v>
      </c>
      <c r="E38" s="13">
        <f t="shared" si="4"/>
        <v>22386644</v>
      </c>
      <c r="F38" s="13">
        <v>0</v>
      </c>
      <c r="G38" s="13">
        <f t="shared" si="5"/>
        <v>22386644</v>
      </c>
    </row>
    <row r="39" spans="1:7" ht="14.25" customHeight="1">
      <c r="A39" s="7" t="s">
        <v>54</v>
      </c>
      <c r="B39" s="13">
        <v>0</v>
      </c>
      <c r="C39" s="13">
        <v>148958000</v>
      </c>
      <c r="D39" s="13">
        <v>106900000</v>
      </c>
      <c r="E39" s="13">
        <f t="shared" si="4"/>
        <v>255858000</v>
      </c>
      <c r="F39" s="13">
        <v>0</v>
      </c>
      <c r="G39" s="13">
        <f t="shared" si="5"/>
        <v>255858000</v>
      </c>
    </row>
    <row r="40" spans="1:7" ht="14.25" customHeight="1">
      <c r="A40" s="7" t="s">
        <v>284</v>
      </c>
      <c r="B40" s="13">
        <v>0</v>
      </c>
      <c r="C40" s="13">
        <v>5340000</v>
      </c>
      <c r="D40" s="13">
        <v>3500000</v>
      </c>
      <c r="E40" s="13">
        <f>SUM(B40:D40)</f>
        <v>8840000</v>
      </c>
      <c r="F40" s="13">
        <v>0</v>
      </c>
      <c r="G40" s="13">
        <f>SUM(E40:F40)</f>
        <v>8840000</v>
      </c>
    </row>
    <row r="41" spans="1:7" ht="14.25" customHeight="1">
      <c r="A41" s="7" t="s">
        <v>285</v>
      </c>
      <c r="B41" s="13">
        <v>0</v>
      </c>
      <c r="C41" s="13">
        <v>7168000</v>
      </c>
      <c r="D41" s="13">
        <v>0</v>
      </c>
      <c r="E41" s="13">
        <f>SUM(B41:D41)</f>
        <v>7168000</v>
      </c>
      <c r="F41" s="13">
        <v>0</v>
      </c>
      <c r="G41" s="13">
        <f>SUM(E41:F41)</f>
        <v>7168000</v>
      </c>
    </row>
    <row r="42" spans="1:7" ht="14.25" customHeight="1">
      <c r="A42" s="7" t="s">
        <v>286</v>
      </c>
      <c r="B42" s="13">
        <v>0</v>
      </c>
      <c r="C42" s="13">
        <v>6100000</v>
      </c>
      <c r="D42" s="13">
        <v>4700000</v>
      </c>
      <c r="E42" s="13">
        <f t="shared" si="4"/>
        <v>10800000</v>
      </c>
      <c r="F42" s="13">
        <v>0</v>
      </c>
      <c r="G42" s="13">
        <f t="shared" si="5"/>
        <v>10800000</v>
      </c>
    </row>
    <row r="43" spans="1:7" ht="14.25" customHeight="1">
      <c r="A43" s="10" t="s">
        <v>287</v>
      </c>
      <c r="B43" s="13">
        <v>0</v>
      </c>
      <c r="C43" s="13">
        <v>130350000</v>
      </c>
      <c r="D43" s="13">
        <v>98700000</v>
      </c>
      <c r="E43" s="13">
        <f t="shared" si="4"/>
        <v>229050000</v>
      </c>
      <c r="F43" s="13">
        <v>0</v>
      </c>
      <c r="G43" s="13">
        <f t="shared" si="5"/>
        <v>229050000</v>
      </c>
    </row>
    <row r="44" spans="1:7" ht="14.25" customHeight="1">
      <c r="A44" s="7" t="s">
        <v>298</v>
      </c>
      <c r="B44" s="13">
        <v>3979794</v>
      </c>
      <c r="C44" s="13">
        <v>41591419</v>
      </c>
      <c r="D44" s="13">
        <v>50310276</v>
      </c>
      <c r="E44" s="13">
        <f t="shared" si="4"/>
        <v>95881489</v>
      </c>
      <c r="F44" s="13">
        <v>0</v>
      </c>
      <c r="G44" s="13">
        <f t="shared" si="5"/>
        <v>95881489</v>
      </c>
    </row>
    <row r="45" spans="1:7" ht="14.25" customHeight="1">
      <c r="A45" s="9" t="s">
        <v>289</v>
      </c>
      <c r="B45" s="69">
        <v>683952</v>
      </c>
      <c r="C45" s="69">
        <v>11494292</v>
      </c>
      <c r="D45" s="69">
        <v>9531803</v>
      </c>
      <c r="E45" s="69">
        <f t="shared" si="4"/>
        <v>21710047</v>
      </c>
      <c r="F45" s="69">
        <v>0</v>
      </c>
      <c r="G45" s="69">
        <f t="shared" si="5"/>
        <v>21710047</v>
      </c>
    </row>
    <row r="46" spans="1:7" ht="14.25" customHeight="1">
      <c r="A46" s="68" t="s">
        <v>1</v>
      </c>
      <c r="B46" s="14">
        <f>B35+B38+B39+B44</f>
        <v>3979794</v>
      </c>
      <c r="C46" s="14">
        <f>C35+C38+C39+C44</f>
        <v>269642349</v>
      </c>
      <c r="D46" s="14">
        <f>D35+D38+D39+D44</f>
        <v>159284258</v>
      </c>
      <c r="E46" s="14">
        <f>E35+E38+E39+E44</f>
        <v>432906401</v>
      </c>
      <c r="F46" s="14">
        <f>F35+F38+F39+F44</f>
        <v>0</v>
      </c>
      <c r="G46" s="14">
        <f>G35+G38+G39+G44</f>
        <v>432906401</v>
      </c>
    </row>
    <row r="47" spans="1:7" ht="14.25" customHeight="1">
      <c r="A47" s="78" t="s">
        <v>2</v>
      </c>
      <c r="B47" s="14">
        <f>B34+B46</f>
        <v>4045041</v>
      </c>
      <c r="C47" s="14">
        <f>C34+C46</f>
        <v>282800358</v>
      </c>
      <c r="D47" s="14">
        <f>D34+D46</f>
        <v>173896959</v>
      </c>
      <c r="E47" s="14">
        <f>E34+E46</f>
        <v>460742358</v>
      </c>
      <c r="F47" s="14">
        <f>F34+F46</f>
        <v>0</v>
      </c>
      <c r="G47" s="14">
        <f>G34+G46</f>
        <v>460742358</v>
      </c>
    </row>
    <row r="48" spans="1:7" ht="14.25" customHeight="1">
      <c r="A48" s="163"/>
      <c r="B48" s="164"/>
      <c r="C48" s="164"/>
      <c r="D48" s="164"/>
      <c r="E48" s="164"/>
      <c r="F48" s="164"/>
      <c r="G48" s="16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sheetProtection algorithmName="SHA-512" hashValue="ehyUA1cNzfKZIyMJCdoAZ68AwscFmdWEhWhEGf3BbraCkjPcexWyD4a+pAujxfFeBgey+eyqjDQxzxxsA8VrgQ==" saltValue="FncMZarJPQmEO/0c9YhDdA==" spinCount="100000" sheet="1" scenarios="1" selectLockedCells="1"/>
  <mergeCells count="10">
    <mergeCell ref="A48:G48"/>
    <mergeCell ref="A3:G3"/>
    <mergeCell ref="A5:G5"/>
    <mergeCell ref="A7:A8"/>
    <mergeCell ref="B7:B8"/>
    <mergeCell ref="D7:D8"/>
    <mergeCell ref="E7:E8"/>
    <mergeCell ref="F7:F8"/>
    <mergeCell ref="G7:G8"/>
    <mergeCell ref="C7:C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1" t="s">
        <v>311</v>
      </c>
    </row>
    <row r="3" spans="1:8" ht="14.25">
      <c r="A3" s="59" t="s">
        <v>312</v>
      </c>
      <c r="B3" s="59"/>
      <c r="C3" s="59"/>
      <c r="D3" s="59"/>
      <c r="E3" s="59"/>
      <c r="F3" s="59"/>
      <c r="G3" s="59"/>
      <c r="H3" s="59"/>
    </row>
    <row r="4" spans="1:8">
      <c r="A4" s="157" t="s">
        <v>292</v>
      </c>
      <c r="B4" s="157"/>
      <c r="C4" s="157"/>
      <c r="D4" s="157"/>
      <c r="E4" s="157"/>
      <c r="F4" s="157"/>
      <c r="G4" s="157"/>
      <c r="H4" s="157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56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5" t="s">
        <v>7</v>
      </c>
      <c r="E7" s="6"/>
      <c r="F7" s="51" t="s">
        <v>5</v>
      </c>
      <c r="G7" s="52" t="s">
        <v>6</v>
      </c>
      <c r="H7" s="155" t="s">
        <v>7</v>
      </c>
    </row>
    <row r="8" spans="1:8" ht="14.25" customHeight="1">
      <c r="A8" s="56"/>
      <c r="B8" s="54" t="s">
        <v>8</v>
      </c>
      <c r="C8" s="54" t="s">
        <v>8</v>
      </c>
      <c r="D8" s="156"/>
      <c r="E8" s="49"/>
      <c r="F8" s="53" t="s">
        <v>8</v>
      </c>
      <c r="G8" s="54" t="s">
        <v>8</v>
      </c>
      <c r="H8" s="156"/>
    </row>
    <row r="9" spans="1:8" ht="14.25" customHeight="1">
      <c r="A9" s="57" t="s">
        <v>301</v>
      </c>
      <c r="B9" s="28">
        <v>4045041</v>
      </c>
      <c r="C9" s="28">
        <v>3435587</v>
      </c>
      <c r="D9" s="29">
        <f t="shared" ref="D9:D29" si="0">B9-C9</f>
        <v>609454</v>
      </c>
      <c r="E9" s="50" t="s">
        <v>306</v>
      </c>
      <c r="F9" s="41">
        <v>65247</v>
      </c>
      <c r="G9" s="28">
        <v>139745</v>
      </c>
      <c r="H9" s="29">
        <f t="shared" ref="H9:H18" si="1">F9-G9</f>
        <v>-74498</v>
      </c>
    </row>
    <row r="10" spans="1:8" ht="14.25" customHeight="1">
      <c r="A10" s="60" t="s">
        <v>258</v>
      </c>
      <c r="B10" s="30">
        <v>4045041</v>
      </c>
      <c r="C10" s="30">
        <v>3435587</v>
      </c>
      <c r="D10" s="31">
        <f t="shared" si="0"/>
        <v>609454</v>
      </c>
      <c r="E10" s="63" t="s">
        <v>274</v>
      </c>
      <c r="F10" s="42">
        <v>32788</v>
      </c>
      <c r="G10" s="30">
        <v>110511</v>
      </c>
      <c r="H10" s="31">
        <f t="shared" si="1"/>
        <v>-77723</v>
      </c>
    </row>
    <row r="11" spans="1:8" ht="14.25" customHeight="1">
      <c r="A11" s="61" t="s">
        <v>302</v>
      </c>
      <c r="B11" s="32">
        <v>20241</v>
      </c>
      <c r="C11" s="32">
        <v>2723</v>
      </c>
      <c r="D11" s="33">
        <f>B11-C11</f>
        <v>17518</v>
      </c>
      <c r="E11" s="10" t="s">
        <v>276</v>
      </c>
      <c r="F11" s="39">
        <v>32459</v>
      </c>
      <c r="G11" s="32">
        <v>29234</v>
      </c>
      <c r="H11" s="33">
        <f>F11-G11</f>
        <v>3225</v>
      </c>
    </row>
    <row r="12" spans="1:8" ht="14.25" customHeight="1">
      <c r="A12" s="61" t="s">
        <v>303</v>
      </c>
      <c r="B12" s="32">
        <v>4024800</v>
      </c>
      <c r="C12" s="32">
        <v>3432864</v>
      </c>
      <c r="D12" s="33">
        <f t="shared" si="0"/>
        <v>591936</v>
      </c>
      <c r="E12" s="10"/>
      <c r="F12" s="39"/>
      <c r="G12" s="32"/>
      <c r="H12" s="33"/>
    </row>
    <row r="13" spans="1:8" ht="14.25" customHeight="1">
      <c r="A13" s="57" t="s">
        <v>304</v>
      </c>
      <c r="B13" s="28">
        <v>0</v>
      </c>
      <c r="C13" s="28">
        <v>0</v>
      </c>
      <c r="D13" s="31">
        <f t="shared" si="0"/>
        <v>0</v>
      </c>
      <c r="E13" s="50" t="s">
        <v>307</v>
      </c>
      <c r="F13" s="41">
        <v>0</v>
      </c>
      <c r="G13" s="28">
        <v>0</v>
      </c>
      <c r="H13" s="31">
        <f t="shared" si="1"/>
        <v>0</v>
      </c>
    </row>
    <row r="14" spans="1:8" ht="14.25" customHeight="1">
      <c r="A14" s="57" t="s">
        <v>296</v>
      </c>
      <c r="B14" s="28">
        <v>0</v>
      </c>
      <c r="C14" s="28">
        <v>0</v>
      </c>
      <c r="D14" s="31">
        <f t="shared" si="0"/>
        <v>0</v>
      </c>
      <c r="E14" s="10"/>
      <c r="F14" s="39"/>
      <c r="G14" s="32"/>
      <c r="H14" s="31"/>
    </row>
    <row r="15" spans="1:8" ht="14.25" customHeight="1">
      <c r="A15" s="60"/>
      <c r="B15" s="30"/>
      <c r="C15" s="30"/>
      <c r="D15" s="31"/>
      <c r="E15" s="10"/>
      <c r="F15" s="39"/>
      <c r="G15" s="32"/>
      <c r="H15" s="33"/>
    </row>
    <row r="16" spans="1:8" ht="14.25" customHeight="1">
      <c r="A16" s="62"/>
      <c r="B16" s="32"/>
      <c r="C16" s="32"/>
      <c r="D16" s="33"/>
      <c r="E16" s="10"/>
      <c r="F16" s="39"/>
      <c r="G16" s="32"/>
      <c r="H16" s="33"/>
    </row>
    <row r="17" spans="1:8" ht="14.25" customHeight="1">
      <c r="A17" s="57" t="s">
        <v>305</v>
      </c>
      <c r="B17" s="28">
        <v>0</v>
      </c>
      <c r="C17" s="28">
        <v>0</v>
      </c>
      <c r="D17" s="31">
        <f t="shared" si="0"/>
        <v>0</v>
      </c>
      <c r="E17" s="10"/>
      <c r="F17" s="39"/>
      <c r="G17" s="32"/>
      <c r="H17" s="33"/>
    </row>
    <row r="18" spans="1:8" ht="14.25" customHeight="1">
      <c r="A18" s="60"/>
      <c r="B18" s="30"/>
      <c r="C18" s="30"/>
      <c r="D18" s="31"/>
      <c r="E18" s="10"/>
      <c r="F18" s="39"/>
      <c r="G18" s="32"/>
      <c r="H18" s="33"/>
    </row>
    <row r="19" spans="1:8" ht="14.25" customHeight="1">
      <c r="A19" s="61"/>
      <c r="B19" s="32"/>
      <c r="C19" s="32"/>
      <c r="D19" s="33"/>
      <c r="E19" s="10"/>
      <c r="F19" s="39"/>
      <c r="G19" s="32"/>
      <c r="H19" s="33"/>
    </row>
    <row r="20" spans="1:8" ht="14.25" customHeight="1">
      <c r="A20" s="61"/>
      <c r="B20" s="32"/>
      <c r="C20" s="32"/>
      <c r="D20" s="33"/>
      <c r="E20" s="8" t="s">
        <v>0</v>
      </c>
      <c r="F20" s="43">
        <f>F9+F13</f>
        <v>65247</v>
      </c>
      <c r="G20" s="34">
        <f>G9+G13</f>
        <v>139745</v>
      </c>
      <c r="H20" s="35">
        <f>F20-G20</f>
        <v>-74498</v>
      </c>
    </row>
    <row r="21" spans="1:8" ht="14.25" customHeight="1">
      <c r="A21" s="61"/>
      <c r="B21" s="32"/>
      <c r="C21" s="32"/>
      <c r="D21" s="33"/>
      <c r="E21" s="44" t="s">
        <v>51</v>
      </c>
      <c r="F21" s="45"/>
      <c r="G21" s="46"/>
      <c r="H21" s="47"/>
    </row>
    <row r="22" spans="1:8" ht="14.25" customHeight="1">
      <c r="A22" s="61"/>
      <c r="B22" s="32"/>
      <c r="C22" s="32"/>
      <c r="D22" s="33"/>
      <c r="E22" s="48" t="s">
        <v>52</v>
      </c>
      <c r="F22" s="36">
        <v>0</v>
      </c>
      <c r="G22" s="37">
        <v>0</v>
      </c>
      <c r="H22" s="38">
        <f t="shared" ref="H22:H29" si="2">F22-G22</f>
        <v>0</v>
      </c>
    </row>
    <row r="23" spans="1:8" ht="14.25" customHeight="1">
      <c r="A23" s="61"/>
      <c r="B23" s="32"/>
      <c r="C23" s="32"/>
      <c r="D23" s="33"/>
      <c r="E23" s="7" t="s">
        <v>308</v>
      </c>
      <c r="F23" s="39">
        <v>0</v>
      </c>
      <c r="G23" s="32">
        <v>0</v>
      </c>
      <c r="H23" s="33">
        <f t="shared" si="2"/>
        <v>0</v>
      </c>
    </row>
    <row r="24" spans="1:8" ht="14.25" customHeight="1">
      <c r="A24" s="61"/>
      <c r="B24" s="32"/>
      <c r="C24" s="32"/>
      <c r="D24" s="33"/>
      <c r="E24" s="7" t="s">
        <v>309</v>
      </c>
      <c r="F24" s="39">
        <v>0</v>
      </c>
      <c r="G24" s="32">
        <v>0</v>
      </c>
      <c r="H24" s="33">
        <f t="shared" si="2"/>
        <v>0</v>
      </c>
    </row>
    <row r="25" spans="1:8" ht="14.25" customHeight="1">
      <c r="A25" s="61"/>
      <c r="B25" s="32"/>
      <c r="C25" s="32"/>
      <c r="D25" s="33"/>
      <c r="E25" s="7" t="s">
        <v>310</v>
      </c>
      <c r="F25" s="39">
        <v>3979794</v>
      </c>
      <c r="G25" s="32">
        <v>3295842</v>
      </c>
      <c r="H25" s="33">
        <f t="shared" si="2"/>
        <v>683952</v>
      </c>
    </row>
    <row r="26" spans="1:8" ht="14.25" customHeight="1">
      <c r="A26" s="61"/>
      <c r="B26" s="32"/>
      <c r="C26" s="32"/>
      <c r="D26" s="33"/>
      <c r="E26" s="7" t="s">
        <v>289</v>
      </c>
      <c r="F26" s="39">
        <v>683952</v>
      </c>
      <c r="G26" s="32">
        <v>415661</v>
      </c>
      <c r="H26" s="33">
        <f>F26-G26</f>
        <v>268291</v>
      </c>
    </row>
    <row r="27" spans="1:8" ht="14.25" customHeight="1">
      <c r="A27" s="61"/>
      <c r="B27" s="32"/>
      <c r="C27" s="32"/>
      <c r="D27" s="33"/>
      <c r="E27" s="7"/>
      <c r="F27" s="39"/>
      <c r="G27" s="32"/>
      <c r="H27" s="33"/>
    </row>
    <row r="28" spans="1:8" ht="14.25" customHeight="1">
      <c r="A28" s="61"/>
      <c r="B28" s="32"/>
      <c r="C28" s="32"/>
      <c r="D28" s="33"/>
      <c r="E28" s="8" t="s">
        <v>1</v>
      </c>
      <c r="F28" s="34">
        <f>F22+F23+F24+F25</f>
        <v>3979794</v>
      </c>
      <c r="G28" s="34">
        <f>G22+G23+G24+G25</f>
        <v>3295842</v>
      </c>
      <c r="H28" s="35">
        <f t="shared" si="2"/>
        <v>683952</v>
      </c>
    </row>
    <row r="29" spans="1:8" ht="20.25" customHeight="1">
      <c r="A29" s="58" t="s">
        <v>55</v>
      </c>
      <c r="B29" s="34">
        <f>B9+B13</f>
        <v>4045041</v>
      </c>
      <c r="C29" s="34">
        <f>C9+C13</f>
        <v>3435587</v>
      </c>
      <c r="D29" s="35">
        <f t="shared" si="0"/>
        <v>609454</v>
      </c>
      <c r="E29" s="8" t="s">
        <v>2</v>
      </c>
      <c r="F29" s="40">
        <f>F20+F28</f>
        <v>4045041</v>
      </c>
      <c r="G29" s="34">
        <f>G20+G28</f>
        <v>3435587</v>
      </c>
      <c r="H29" s="25">
        <f t="shared" si="2"/>
        <v>609454</v>
      </c>
    </row>
    <row r="30" spans="1:8" ht="14.25" customHeight="1">
      <c r="A30" s="163"/>
      <c r="B30" s="164"/>
      <c r="C30" s="164"/>
      <c r="D30" s="164"/>
      <c r="E30" s="164"/>
      <c r="F30" s="164"/>
      <c r="G30" s="164"/>
      <c r="H30" s="164"/>
    </row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</sheetData>
  <sheetProtection algorithmName="SHA-512" hashValue="9QZtKgj7mO85xr5SfoACcLvNLytRuxuA+UNw4IYQR8eh1ICyUYXHvJDgqDWo2P5B7V5GvGv8g/wjDu4J3BVqaA==" saltValue="VGNPBocpUreWg9gS7EQ+iQ==" spinCount="100000" sheet="1" scenarios="1" selectLockedCells="1"/>
  <mergeCells count="4">
    <mergeCell ref="A4:H4"/>
    <mergeCell ref="D7:D8"/>
    <mergeCell ref="H7:H8"/>
    <mergeCell ref="A30:H30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1" t="s">
        <v>311</v>
      </c>
    </row>
    <row r="3" spans="1:8" ht="14.25">
      <c r="A3" s="59" t="s">
        <v>331</v>
      </c>
      <c r="B3" s="59"/>
      <c r="C3" s="59"/>
      <c r="D3" s="59"/>
      <c r="E3" s="59"/>
      <c r="F3" s="59"/>
      <c r="G3" s="59"/>
      <c r="H3" s="59"/>
    </row>
    <row r="4" spans="1:8">
      <c r="A4" s="157" t="s">
        <v>292</v>
      </c>
      <c r="B4" s="157"/>
      <c r="C4" s="157"/>
      <c r="D4" s="157"/>
      <c r="E4" s="157"/>
      <c r="F4" s="157"/>
      <c r="G4" s="157"/>
      <c r="H4" s="157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56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5" t="s">
        <v>7</v>
      </c>
      <c r="E7" s="6"/>
      <c r="F7" s="51" t="s">
        <v>5</v>
      </c>
      <c r="G7" s="52" t="s">
        <v>6</v>
      </c>
      <c r="H7" s="155" t="s">
        <v>7</v>
      </c>
    </row>
    <row r="8" spans="1:8" ht="14.25" customHeight="1">
      <c r="A8" s="56"/>
      <c r="B8" s="54" t="s">
        <v>8</v>
      </c>
      <c r="C8" s="54" t="s">
        <v>8</v>
      </c>
      <c r="D8" s="156"/>
      <c r="E8" s="49"/>
      <c r="F8" s="53" t="s">
        <v>8</v>
      </c>
      <c r="G8" s="54" t="s">
        <v>8</v>
      </c>
      <c r="H8" s="156"/>
    </row>
    <row r="9" spans="1:8" ht="14.25" customHeight="1">
      <c r="A9" s="57" t="s">
        <v>9</v>
      </c>
      <c r="B9" s="28">
        <v>37155800</v>
      </c>
      <c r="C9" s="28">
        <v>32432052</v>
      </c>
      <c r="D9" s="29">
        <f t="shared" ref="D9:D44" si="0">B9-C9</f>
        <v>4723748</v>
      </c>
      <c r="E9" s="50" t="s">
        <v>327</v>
      </c>
      <c r="F9" s="41">
        <v>4698842</v>
      </c>
      <c r="G9" s="28">
        <v>3832432</v>
      </c>
      <c r="H9" s="29">
        <f t="shared" ref="H9:H25" si="1">F9-G9</f>
        <v>866410</v>
      </c>
    </row>
    <row r="10" spans="1:8" ht="14.25" customHeight="1">
      <c r="A10" s="60" t="s">
        <v>258</v>
      </c>
      <c r="B10" s="30">
        <v>6236345</v>
      </c>
      <c r="C10" s="30">
        <v>4153922</v>
      </c>
      <c r="D10" s="31">
        <f t="shared" si="0"/>
        <v>2082423</v>
      </c>
      <c r="E10" s="63" t="s">
        <v>274</v>
      </c>
      <c r="F10" s="42">
        <v>3739377</v>
      </c>
      <c r="G10" s="30">
        <v>2982763</v>
      </c>
      <c r="H10" s="31">
        <f t="shared" si="1"/>
        <v>756614</v>
      </c>
    </row>
    <row r="11" spans="1:8" ht="14.25" customHeight="1">
      <c r="A11" s="61" t="s">
        <v>302</v>
      </c>
      <c r="B11" s="32">
        <v>5261</v>
      </c>
      <c r="C11" s="32">
        <v>34630</v>
      </c>
      <c r="D11" s="33">
        <f>B11-C11</f>
        <v>-29369</v>
      </c>
      <c r="E11" s="10" t="s">
        <v>275</v>
      </c>
      <c r="F11" s="39">
        <v>2310</v>
      </c>
      <c r="G11" s="32">
        <v>900</v>
      </c>
      <c r="H11" s="33">
        <f>F11-G11</f>
        <v>1410</v>
      </c>
    </row>
    <row r="12" spans="1:8" ht="14.25" customHeight="1">
      <c r="A12" s="61" t="s">
        <v>303</v>
      </c>
      <c r="B12" s="32">
        <v>6177286</v>
      </c>
      <c r="C12" s="32">
        <v>4081616</v>
      </c>
      <c r="D12" s="33">
        <f>B12-C12</f>
        <v>2095670</v>
      </c>
      <c r="E12" s="10" t="s">
        <v>276</v>
      </c>
      <c r="F12" s="39">
        <v>957155</v>
      </c>
      <c r="G12" s="32">
        <v>848769</v>
      </c>
      <c r="H12" s="33">
        <f>F12-G12</f>
        <v>108386</v>
      </c>
    </row>
    <row r="13" spans="1:8" ht="14.25" customHeight="1">
      <c r="A13" s="61" t="s">
        <v>313</v>
      </c>
      <c r="B13" s="32">
        <v>53798</v>
      </c>
      <c r="C13" s="32">
        <v>37676</v>
      </c>
      <c r="D13" s="33">
        <f>B13-C13</f>
        <v>16122</v>
      </c>
      <c r="E13" s="10"/>
      <c r="F13" s="39"/>
      <c r="G13" s="32"/>
      <c r="H13" s="33"/>
    </row>
    <row r="14" spans="1:8" ht="14.25" customHeight="1">
      <c r="A14" s="61" t="s">
        <v>259</v>
      </c>
      <c r="B14" s="32">
        <v>13278115</v>
      </c>
      <c r="C14" s="32">
        <v>20850</v>
      </c>
      <c r="D14" s="33">
        <f>B14-C14</f>
        <v>13257265</v>
      </c>
      <c r="E14" s="10"/>
      <c r="F14" s="39"/>
      <c r="G14" s="32"/>
      <c r="H14" s="33"/>
    </row>
    <row r="15" spans="1:8" ht="14.25" customHeight="1">
      <c r="A15" s="61" t="s">
        <v>260</v>
      </c>
      <c r="B15" s="32">
        <v>17641340</v>
      </c>
      <c r="C15" s="32">
        <v>28257280</v>
      </c>
      <c r="D15" s="33">
        <f>B15-C15</f>
        <v>-10615940</v>
      </c>
      <c r="E15" s="10"/>
      <c r="F15" s="39"/>
      <c r="G15" s="32"/>
      <c r="H15" s="33"/>
    </row>
    <row r="16" spans="1:8" ht="14.25" customHeight="1">
      <c r="A16" s="61" t="s">
        <v>261</v>
      </c>
      <c r="B16" s="32">
        <v>0</v>
      </c>
      <c r="C16" s="32">
        <v>0</v>
      </c>
      <c r="D16" s="33">
        <f>B16-C16</f>
        <v>0</v>
      </c>
      <c r="E16" s="10"/>
      <c r="F16" s="39"/>
      <c r="G16" s="32"/>
      <c r="H16" s="33"/>
    </row>
    <row r="17" spans="1:8" ht="14.25" customHeight="1">
      <c r="A17" s="61" t="s">
        <v>314</v>
      </c>
      <c r="B17" s="32">
        <v>0</v>
      </c>
      <c r="C17" s="32">
        <v>0</v>
      </c>
      <c r="D17" s="33">
        <f t="shared" si="0"/>
        <v>0</v>
      </c>
      <c r="E17" s="10"/>
      <c r="F17" s="39"/>
      <c r="G17" s="32"/>
      <c r="H17" s="33"/>
    </row>
    <row r="18" spans="1:8" ht="14.25" customHeight="1">
      <c r="A18" s="57" t="s">
        <v>304</v>
      </c>
      <c r="B18" s="28">
        <v>245644558</v>
      </c>
      <c r="C18" s="28">
        <v>238912708</v>
      </c>
      <c r="D18" s="31">
        <f t="shared" si="0"/>
        <v>6731850</v>
      </c>
      <c r="E18" s="50" t="s">
        <v>277</v>
      </c>
      <c r="F18" s="41">
        <v>8459167</v>
      </c>
      <c r="G18" s="28">
        <v>7623619</v>
      </c>
      <c r="H18" s="31">
        <f t="shared" si="1"/>
        <v>835548</v>
      </c>
    </row>
    <row r="19" spans="1:8" ht="14.25" customHeight="1">
      <c r="A19" s="57" t="s">
        <v>296</v>
      </c>
      <c r="B19" s="28">
        <v>80917246</v>
      </c>
      <c r="C19" s="28">
        <v>82562437</v>
      </c>
      <c r="D19" s="31">
        <f t="shared" si="0"/>
        <v>-1645191</v>
      </c>
      <c r="E19" s="10" t="s">
        <v>278</v>
      </c>
      <c r="F19" s="39">
        <v>8459167</v>
      </c>
      <c r="G19" s="32">
        <v>7623619</v>
      </c>
      <c r="H19" s="31">
        <f t="shared" si="1"/>
        <v>835548</v>
      </c>
    </row>
    <row r="20" spans="1:8" ht="14.25" customHeight="1">
      <c r="A20" s="60" t="s">
        <v>263</v>
      </c>
      <c r="B20" s="30">
        <v>56847040</v>
      </c>
      <c r="C20" s="30">
        <v>56847040</v>
      </c>
      <c r="D20" s="31">
        <f t="shared" si="0"/>
        <v>0</v>
      </c>
      <c r="E20" s="10"/>
      <c r="F20" s="39"/>
      <c r="G20" s="32"/>
      <c r="H20" s="33"/>
    </row>
    <row r="21" spans="1:8" ht="14.25" customHeight="1">
      <c r="A21" s="61" t="s">
        <v>264</v>
      </c>
      <c r="B21" s="32">
        <v>24070206</v>
      </c>
      <c r="C21" s="32">
        <v>25715397</v>
      </c>
      <c r="D21" s="33">
        <f>B21-C21</f>
        <v>-1645191</v>
      </c>
      <c r="E21" s="10"/>
      <c r="F21" s="39"/>
      <c r="G21" s="32"/>
      <c r="H21" s="33"/>
    </row>
    <row r="22" spans="1:8" ht="14.25" customHeight="1">
      <c r="A22" s="61" t="s">
        <v>315</v>
      </c>
      <c r="B22" s="32">
        <v>90689990</v>
      </c>
      <c r="C22" s="32">
        <v>90689990</v>
      </c>
      <c r="D22" s="33">
        <f>B22-C22</f>
        <v>0</v>
      </c>
      <c r="E22" s="10"/>
      <c r="F22" s="39"/>
      <c r="G22" s="32"/>
      <c r="H22" s="33"/>
    </row>
    <row r="23" spans="1:8" ht="14.25" customHeight="1">
      <c r="A23" s="62" t="s">
        <v>316</v>
      </c>
      <c r="B23" s="32">
        <v>-66619784</v>
      </c>
      <c r="C23" s="32">
        <v>-64974593</v>
      </c>
      <c r="D23" s="33">
        <f t="shared" si="0"/>
        <v>-1645191</v>
      </c>
      <c r="E23" s="10"/>
      <c r="F23" s="39"/>
      <c r="G23" s="32"/>
      <c r="H23" s="33"/>
    </row>
    <row r="24" spans="1:8" ht="14.25" customHeight="1">
      <c r="A24" s="57" t="s">
        <v>317</v>
      </c>
      <c r="B24" s="28">
        <v>164727312</v>
      </c>
      <c r="C24" s="28">
        <v>156350271</v>
      </c>
      <c r="D24" s="31">
        <f t="shared" si="0"/>
        <v>8377041</v>
      </c>
      <c r="E24" s="10"/>
      <c r="F24" s="39"/>
      <c r="G24" s="32"/>
      <c r="H24" s="33"/>
    </row>
    <row r="25" spans="1:8" ht="14.25" customHeight="1">
      <c r="A25" s="60" t="s">
        <v>264</v>
      </c>
      <c r="B25" s="30">
        <v>4463513</v>
      </c>
      <c r="C25" s="30">
        <v>4932228</v>
      </c>
      <c r="D25" s="31">
        <f t="shared" si="0"/>
        <v>-468715</v>
      </c>
      <c r="E25" s="10"/>
      <c r="F25" s="39"/>
      <c r="G25" s="32"/>
      <c r="H25" s="33"/>
    </row>
    <row r="26" spans="1:8" ht="14.25" customHeight="1">
      <c r="A26" s="61" t="s">
        <v>315</v>
      </c>
      <c r="B26" s="32">
        <v>9743900</v>
      </c>
      <c r="C26" s="32">
        <v>9743900</v>
      </c>
      <c r="D26" s="33">
        <f t="shared" si="0"/>
        <v>0</v>
      </c>
      <c r="E26" s="10"/>
      <c r="F26" s="39"/>
      <c r="G26" s="32"/>
      <c r="H26" s="33"/>
    </row>
    <row r="27" spans="1:8" ht="14.25" customHeight="1">
      <c r="A27" s="61" t="s">
        <v>316</v>
      </c>
      <c r="B27" s="32">
        <v>-5280387</v>
      </c>
      <c r="C27" s="32">
        <v>-4811672</v>
      </c>
      <c r="D27" s="33">
        <f>B27-C27</f>
        <v>-468715</v>
      </c>
      <c r="E27" s="10"/>
      <c r="F27" s="39"/>
      <c r="G27" s="32"/>
      <c r="H27" s="33"/>
    </row>
    <row r="28" spans="1:8" ht="14.25" customHeight="1">
      <c r="A28" s="61" t="s">
        <v>266</v>
      </c>
      <c r="B28" s="32">
        <v>518721</v>
      </c>
      <c r="C28" s="32">
        <v>968364</v>
      </c>
      <c r="D28" s="33">
        <f>B28-C28</f>
        <v>-449643</v>
      </c>
      <c r="E28" s="10"/>
      <c r="F28" s="39"/>
      <c r="G28" s="32"/>
      <c r="H28" s="33"/>
    </row>
    <row r="29" spans="1:8" ht="14.25" customHeight="1">
      <c r="A29" s="61" t="s">
        <v>318</v>
      </c>
      <c r="B29" s="32">
        <v>6981850</v>
      </c>
      <c r="C29" s="32">
        <v>6981850</v>
      </c>
      <c r="D29" s="33">
        <f t="shared" si="0"/>
        <v>0</v>
      </c>
      <c r="E29" s="8" t="s">
        <v>0</v>
      </c>
      <c r="F29" s="43">
        <f>F9+F18</f>
        <v>13158009</v>
      </c>
      <c r="G29" s="34">
        <f>G9+G18</f>
        <v>11456051</v>
      </c>
      <c r="H29" s="35">
        <f>F29-G29</f>
        <v>1701958</v>
      </c>
    </row>
    <row r="30" spans="1:8" ht="14.25" customHeight="1">
      <c r="A30" s="61" t="s">
        <v>319</v>
      </c>
      <c r="B30" s="32">
        <v>-6463129</v>
      </c>
      <c r="C30" s="32">
        <v>-6013486</v>
      </c>
      <c r="D30" s="33">
        <f t="shared" si="0"/>
        <v>-449643</v>
      </c>
      <c r="E30" s="44" t="s">
        <v>51</v>
      </c>
      <c r="F30" s="45"/>
      <c r="G30" s="46"/>
      <c r="H30" s="47"/>
    </row>
    <row r="31" spans="1:8" ht="14.25" customHeight="1">
      <c r="A31" s="61" t="s">
        <v>267</v>
      </c>
      <c r="B31" s="32">
        <v>316036</v>
      </c>
      <c r="C31" s="32">
        <v>610455</v>
      </c>
      <c r="D31" s="33">
        <f t="shared" si="0"/>
        <v>-294419</v>
      </c>
      <c r="E31" s="48" t="s">
        <v>52</v>
      </c>
      <c r="F31" s="36">
        <v>58780268</v>
      </c>
      <c r="G31" s="37">
        <v>58780268</v>
      </c>
      <c r="H31" s="38">
        <f t="shared" ref="H31:H44" si="2">F31-G31</f>
        <v>0</v>
      </c>
    </row>
    <row r="32" spans="1:8" ht="14.25" customHeight="1">
      <c r="A32" s="61" t="s">
        <v>320</v>
      </c>
      <c r="B32" s="32">
        <v>1648535</v>
      </c>
      <c r="C32" s="32">
        <v>1648535</v>
      </c>
      <c r="D32" s="33">
        <f>B32-C32</f>
        <v>0</v>
      </c>
      <c r="E32" s="7" t="s">
        <v>280</v>
      </c>
      <c r="F32" s="39">
        <v>50397040</v>
      </c>
      <c r="G32" s="32">
        <v>50397040</v>
      </c>
      <c r="H32" s="33">
        <f>F32-G32</f>
        <v>0</v>
      </c>
    </row>
    <row r="33" spans="1:8" ht="14.25" customHeight="1">
      <c r="A33" s="61" t="s">
        <v>321</v>
      </c>
      <c r="B33" s="32">
        <v>-1332499</v>
      </c>
      <c r="C33" s="32">
        <v>-1038080</v>
      </c>
      <c r="D33" s="33">
        <f>B33-C33</f>
        <v>-294419</v>
      </c>
      <c r="E33" s="7" t="s">
        <v>281</v>
      </c>
      <c r="F33" s="39">
        <v>8383228</v>
      </c>
      <c r="G33" s="32">
        <v>8383228</v>
      </c>
      <c r="H33" s="33">
        <f>F33-G33</f>
        <v>0</v>
      </c>
    </row>
    <row r="34" spans="1:8" ht="14.25" customHeight="1">
      <c r="A34" s="61" t="s">
        <v>268</v>
      </c>
      <c r="B34" s="32">
        <v>1961575</v>
      </c>
      <c r="C34" s="32">
        <v>2207305</v>
      </c>
      <c r="D34" s="33">
        <f t="shared" si="0"/>
        <v>-245730</v>
      </c>
      <c r="E34" s="7" t="s">
        <v>328</v>
      </c>
      <c r="F34" s="39">
        <v>20312662</v>
      </c>
      <c r="G34" s="32">
        <v>22053314</v>
      </c>
      <c r="H34" s="33">
        <f t="shared" si="2"/>
        <v>-1740652</v>
      </c>
    </row>
    <row r="35" spans="1:8" ht="14.25" customHeight="1">
      <c r="A35" s="61" t="s">
        <v>322</v>
      </c>
      <c r="B35" s="32">
        <v>19126642</v>
      </c>
      <c r="C35" s="32">
        <v>18846642</v>
      </c>
      <c r="D35" s="33">
        <f t="shared" si="0"/>
        <v>280000</v>
      </c>
      <c r="E35" s="7" t="s">
        <v>329</v>
      </c>
      <c r="F35" s="39">
        <v>148958000</v>
      </c>
      <c r="G35" s="32">
        <v>139958000</v>
      </c>
      <c r="H35" s="33">
        <f t="shared" si="2"/>
        <v>9000000</v>
      </c>
    </row>
    <row r="36" spans="1:8" ht="14.25" customHeight="1">
      <c r="A36" s="61" t="s">
        <v>323</v>
      </c>
      <c r="B36" s="32">
        <v>-17165067</v>
      </c>
      <c r="C36" s="32">
        <v>-16639337</v>
      </c>
      <c r="D36" s="33">
        <f>B36-C36</f>
        <v>-525730</v>
      </c>
      <c r="E36" s="7" t="s">
        <v>284</v>
      </c>
      <c r="F36" s="39">
        <v>5340000</v>
      </c>
      <c r="G36" s="32">
        <v>5340000</v>
      </c>
      <c r="H36" s="33">
        <f>F36-G36</f>
        <v>0</v>
      </c>
    </row>
    <row r="37" spans="1:8" ht="14.25" customHeight="1">
      <c r="A37" s="61" t="s">
        <v>269</v>
      </c>
      <c r="B37" s="32">
        <v>50300</v>
      </c>
      <c r="C37" s="32">
        <v>50300</v>
      </c>
      <c r="D37" s="33">
        <f>B37-C37</f>
        <v>0</v>
      </c>
      <c r="E37" s="7" t="s">
        <v>285</v>
      </c>
      <c r="F37" s="39">
        <v>7168000</v>
      </c>
      <c r="G37" s="32">
        <v>6168000</v>
      </c>
      <c r="H37" s="33">
        <f>F37-G37</f>
        <v>1000000</v>
      </c>
    </row>
    <row r="38" spans="1:8" ht="14.25" customHeight="1">
      <c r="A38" s="61" t="s">
        <v>270</v>
      </c>
      <c r="B38" s="32">
        <v>8459167</v>
      </c>
      <c r="C38" s="32">
        <v>7623619</v>
      </c>
      <c r="D38" s="33">
        <f>B38-C38</f>
        <v>835548</v>
      </c>
      <c r="E38" s="7" t="s">
        <v>286</v>
      </c>
      <c r="F38" s="39">
        <v>6100000</v>
      </c>
      <c r="G38" s="32">
        <v>3100000</v>
      </c>
      <c r="H38" s="33">
        <f>F38-G38</f>
        <v>3000000</v>
      </c>
    </row>
    <row r="39" spans="1:8" ht="14.25" customHeight="1">
      <c r="A39" s="61" t="s">
        <v>271</v>
      </c>
      <c r="B39" s="32">
        <v>18608000</v>
      </c>
      <c r="C39" s="32">
        <v>14608000</v>
      </c>
      <c r="D39" s="33">
        <f>B39-C39</f>
        <v>4000000</v>
      </c>
      <c r="E39" s="7" t="s">
        <v>287</v>
      </c>
      <c r="F39" s="39">
        <v>130350000</v>
      </c>
      <c r="G39" s="32">
        <v>125350000</v>
      </c>
      <c r="H39" s="33">
        <f>F39-G39</f>
        <v>5000000</v>
      </c>
    </row>
    <row r="40" spans="1:8" ht="14.25" customHeight="1">
      <c r="A40" s="61" t="s">
        <v>324</v>
      </c>
      <c r="B40" s="32">
        <v>5340000</v>
      </c>
      <c r="C40" s="32">
        <v>5340000</v>
      </c>
      <c r="D40" s="33">
        <f t="shared" si="0"/>
        <v>0</v>
      </c>
      <c r="E40" s="7" t="s">
        <v>330</v>
      </c>
      <c r="F40" s="39">
        <v>41591419</v>
      </c>
      <c r="G40" s="32">
        <v>39097127</v>
      </c>
      <c r="H40" s="33">
        <f t="shared" si="2"/>
        <v>2494292</v>
      </c>
    </row>
    <row r="41" spans="1:8" ht="14.25" customHeight="1">
      <c r="A41" s="61" t="s">
        <v>325</v>
      </c>
      <c r="B41" s="32">
        <v>7168000</v>
      </c>
      <c r="C41" s="32">
        <v>6168000</v>
      </c>
      <c r="D41" s="33">
        <f>B41-C41</f>
        <v>1000000</v>
      </c>
      <c r="E41" s="7" t="s">
        <v>289</v>
      </c>
      <c r="F41" s="39">
        <v>11494292</v>
      </c>
      <c r="G41" s="32">
        <v>899067</v>
      </c>
      <c r="H41" s="33">
        <f>F41-G41</f>
        <v>10595225</v>
      </c>
    </row>
    <row r="42" spans="1:8" ht="14.25" customHeight="1">
      <c r="A42" s="61" t="s">
        <v>326</v>
      </c>
      <c r="B42" s="32">
        <v>6100000</v>
      </c>
      <c r="C42" s="32">
        <v>3100000</v>
      </c>
      <c r="D42" s="33">
        <f t="shared" si="0"/>
        <v>3000000</v>
      </c>
      <c r="E42" s="7"/>
      <c r="F42" s="39"/>
      <c r="G42" s="32"/>
      <c r="H42" s="33"/>
    </row>
    <row r="43" spans="1:8" ht="14.25" customHeight="1">
      <c r="A43" s="61" t="s">
        <v>272</v>
      </c>
      <c r="B43" s="32">
        <v>130350000</v>
      </c>
      <c r="C43" s="32">
        <v>125350000</v>
      </c>
      <c r="D43" s="33">
        <f t="shared" si="0"/>
        <v>5000000</v>
      </c>
      <c r="E43" s="8" t="s">
        <v>1</v>
      </c>
      <c r="F43" s="34">
        <f>F31+F34+F35+F40</f>
        <v>269642349</v>
      </c>
      <c r="G43" s="34">
        <f>G31+G34+G35+G40</f>
        <v>259888709</v>
      </c>
      <c r="H43" s="35">
        <f t="shared" si="2"/>
        <v>9753640</v>
      </c>
    </row>
    <row r="44" spans="1:8" ht="20.25" customHeight="1">
      <c r="A44" s="58" t="s">
        <v>55</v>
      </c>
      <c r="B44" s="34">
        <f>B9+B18</f>
        <v>282800358</v>
      </c>
      <c r="C44" s="34">
        <f>C9+C18</f>
        <v>271344760</v>
      </c>
      <c r="D44" s="35">
        <f t="shared" si="0"/>
        <v>11455598</v>
      </c>
      <c r="E44" s="8" t="s">
        <v>2</v>
      </c>
      <c r="F44" s="40">
        <f>F29+F43</f>
        <v>282800358</v>
      </c>
      <c r="G44" s="34">
        <f>G29+G43</f>
        <v>271344760</v>
      </c>
      <c r="H44" s="25">
        <f t="shared" si="2"/>
        <v>11455598</v>
      </c>
    </row>
    <row r="45" spans="1:8" ht="14.25" customHeight="1">
      <c r="A45" s="163"/>
      <c r="B45" s="164"/>
      <c r="C45" s="164"/>
      <c r="D45" s="164"/>
      <c r="E45" s="164"/>
      <c r="F45" s="164"/>
      <c r="G45" s="164"/>
      <c r="H45" s="164"/>
    </row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</sheetData>
  <sheetProtection algorithmName="SHA-512" hashValue="Xi9cJd7QKNtNXMPCrkOFo++wCApWX8T5/tiGwvP309e5NLYx5mfyqg860Sgzf6lbpQEllBYwEFZBunMWs1303A==" saltValue="MJieDdz2k6AmAd0XduL3eQ==" spinCount="100000" sheet="1" scenarios="1" selectLockedCells="1"/>
  <mergeCells count="4">
    <mergeCell ref="A4:H4"/>
    <mergeCell ref="D7:D8"/>
    <mergeCell ref="H7:H8"/>
    <mergeCell ref="A45:H45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1" t="s">
        <v>311</v>
      </c>
    </row>
    <row r="3" spans="1:8" ht="14.25">
      <c r="A3" s="59" t="s">
        <v>336</v>
      </c>
      <c r="B3" s="59"/>
      <c r="C3" s="59"/>
      <c r="D3" s="59"/>
      <c r="E3" s="59"/>
      <c r="F3" s="59"/>
      <c r="G3" s="59"/>
      <c r="H3" s="59"/>
    </row>
    <row r="4" spans="1:8">
      <c r="A4" s="157" t="s">
        <v>292</v>
      </c>
      <c r="B4" s="157"/>
      <c r="C4" s="157"/>
      <c r="D4" s="157"/>
      <c r="E4" s="157"/>
      <c r="F4" s="157"/>
      <c r="G4" s="157"/>
      <c r="H4" s="157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56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5" t="s">
        <v>7</v>
      </c>
      <c r="E7" s="6"/>
      <c r="F7" s="51" t="s">
        <v>5</v>
      </c>
      <c r="G7" s="52" t="s">
        <v>6</v>
      </c>
      <c r="H7" s="155" t="s">
        <v>7</v>
      </c>
    </row>
    <row r="8" spans="1:8" ht="14.25" customHeight="1">
      <c r="A8" s="56"/>
      <c r="B8" s="54" t="s">
        <v>8</v>
      </c>
      <c r="C8" s="54" t="s">
        <v>8</v>
      </c>
      <c r="D8" s="156"/>
      <c r="E8" s="49"/>
      <c r="F8" s="53" t="s">
        <v>8</v>
      </c>
      <c r="G8" s="54" t="s">
        <v>8</v>
      </c>
      <c r="H8" s="156"/>
    </row>
    <row r="9" spans="1:8" ht="14.25" customHeight="1">
      <c r="A9" s="57" t="s">
        <v>9</v>
      </c>
      <c r="B9" s="28">
        <v>46847982</v>
      </c>
      <c r="C9" s="28">
        <v>45287735</v>
      </c>
      <c r="D9" s="29">
        <f t="shared" ref="D9:D33" si="0">B9-C9</f>
        <v>1560247</v>
      </c>
      <c r="E9" s="50" t="s">
        <v>273</v>
      </c>
      <c r="F9" s="41">
        <v>4887198</v>
      </c>
      <c r="G9" s="28">
        <v>6800534</v>
      </c>
      <c r="H9" s="29">
        <f t="shared" ref="H9:H19" si="1">F9-G9</f>
        <v>-1913336</v>
      </c>
    </row>
    <row r="10" spans="1:8" ht="14.25" customHeight="1">
      <c r="A10" s="60" t="s">
        <v>258</v>
      </c>
      <c r="B10" s="30">
        <v>13994033</v>
      </c>
      <c r="C10" s="30">
        <v>13033618</v>
      </c>
      <c r="D10" s="31">
        <f t="shared" si="0"/>
        <v>960415</v>
      </c>
      <c r="E10" s="63" t="s">
        <v>274</v>
      </c>
      <c r="F10" s="42">
        <v>3789924</v>
      </c>
      <c r="G10" s="30">
        <v>5781450</v>
      </c>
      <c r="H10" s="31">
        <f t="shared" si="1"/>
        <v>-1991526</v>
      </c>
    </row>
    <row r="11" spans="1:8" ht="14.25" customHeight="1">
      <c r="A11" s="61" t="s">
        <v>259</v>
      </c>
      <c r="B11" s="32">
        <v>10095525</v>
      </c>
      <c r="C11" s="32">
        <v>136927</v>
      </c>
      <c r="D11" s="33">
        <f>B11-C11</f>
        <v>9958598</v>
      </c>
      <c r="E11" s="10" t="s">
        <v>275</v>
      </c>
      <c r="F11" s="39">
        <v>0</v>
      </c>
      <c r="G11" s="32">
        <v>3037</v>
      </c>
      <c r="H11" s="33">
        <f>F11-G11</f>
        <v>-3037</v>
      </c>
    </row>
    <row r="12" spans="1:8" ht="14.25" customHeight="1">
      <c r="A12" s="61" t="s">
        <v>260</v>
      </c>
      <c r="B12" s="32">
        <v>22758424</v>
      </c>
      <c r="C12" s="32">
        <v>32117190</v>
      </c>
      <c r="D12" s="33">
        <f>B12-C12</f>
        <v>-9358766</v>
      </c>
      <c r="E12" s="10" t="s">
        <v>276</v>
      </c>
      <c r="F12" s="39">
        <v>1097274</v>
      </c>
      <c r="G12" s="32">
        <v>1016047</v>
      </c>
      <c r="H12" s="33">
        <f>F12-G12</f>
        <v>81227</v>
      </c>
    </row>
    <row r="13" spans="1:8" ht="14.25" customHeight="1">
      <c r="A13" s="61" t="s">
        <v>261</v>
      </c>
      <c r="B13" s="32">
        <v>0</v>
      </c>
      <c r="C13" s="32">
        <v>0</v>
      </c>
      <c r="D13" s="33">
        <f t="shared" si="0"/>
        <v>0</v>
      </c>
      <c r="E13" s="10"/>
      <c r="F13" s="39"/>
      <c r="G13" s="32"/>
      <c r="H13" s="33"/>
    </row>
    <row r="14" spans="1:8" ht="14.25" customHeight="1">
      <c r="A14" s="57" t="s">
        <v>304</v>
      </c>
      <c r="B14" s="28">
        <v>127048977</v>
      </c>
      <c r="C14" s="28">
        <v>120184789</v>
      </c>
      <c r="D14" s="31">
        <f t="shared" si="0"/>
        <v>6864188</v>
      </c>
      <c r="E14" s="50" t="s">
        <v>332</v>
      </c>
      <c r="F14" s="41">
        <v>9725503</v>
      </c>
      <c r="G14" s="28">
        <v>8752267</v>
      </c>
      <c r="H14" s="31">
        <f t="shared" si="1"/>
        <v>973236</v>
      </c>
    </row>
    <row r="15" spans="1:8" ht="14.25" customHeight="1">
      <c r="A15" s="57" t="s">
        <v>296</v>
      </c>
      <c r="B15" s="28">
        <v>0</v>
      </c>
      <c r="C15" s="28">
        <v>0</v>
      </c>
      <c r="D15" s="31">
        <f t="shared" si="0"/>
        <v>0</v>
      </c>
      <c r="E15" s="10" t="s">
        <v>278</v>
      </c>
      <c r="F15" s="39">
        <v>9725503</v>
      </c>
      <c r="G15" s="32">
        <v>8752267</v>
      </c>
      <c r="H15" s="31">
        <f t="shared" si="1"/>
        <v>973236</v>
      </c>
    </row>
    <row r="16" spans="1:8" ht="14.25" customHeight="1">
      <c r="A16" s="60"/>
      <c r="B16" s="30"/>
      <c r="C16" s="30"/>
      <c r="D16" s="31"/>
      <c r="E16" s="10"/>
      <c r="F16" s="39"/>
      <c r="G16" s="32"/>
      <c r="H16" s="33"/>
    </row>
    <row r="17" spans="1:8" ht="14.25" customHeight="1">
      <c r="A17" s="62"/>
      <c r="B17" s="32"/>
      <c r="C17" s="32"/>
      <c r="D17" s="33"/>
      <c r="E17" s="10"/>
      <c r="F17" s="39"/>
      <c r="G17" s="32"/>
      <c r="H17" s="33"/>
    </row>
    <row r="18" spans="1:8" ht="14.25" customHeight="1">
      <c r="A18" s="57" t="s">
        <v>50</v>
      </c>
      <c r="B18" s="28">
        <v>127048977</v>
      </c>
      <c r="C18" s="28">
        <v>120184789</v>
      </c>
      <c r="D18" s="31">
        <f t="shared" si="0"/>
        <v>6864188</v>
      </c>
      <c r="E18" s="10"/>
      <c r="F18" s="39"/>
      <c r="G18" s="32"/>
      <c r="H18" s="33"/>
    </row>
    <row r="19" spans="1:8" ht="14.25" customHeight="1">
      <c r="A19" s="60" t="s">
        <v>264</v>
      </c>
      <c r="B19" s="30">
        <v>6445588</v>
      </c>
      <c r="C19" s="30">
        <v>7276757</v>
      </c>
      <c r="D19" s="31">
        <f t="shared" si="0"/>
        <v>-831169</v>
      </c>
      <c r="E19" s="10"/>
      <c r="F19" s="39"/>
      <c r="G19" s="32"/>
      <c r="H19" s="33"/>
    </row>
    <row r="20" spans="1:8" ht="14.25" customHeight="1">
      <c r="A20" s="61" t="s">
        <v>266</v>
      </c>
      <c r="B20" s="32">
        <v>950331</v>
      </c>
      <c r="C20" s="32">
        <v>1173396</v>
      </c>
      <c r="D20" s="33">
        <f t="shared" si="0"/>
        <v>-223065</v>
      </c>
      <c r="E20" s="10"/>
      <c r="F20" s="39"/>
      <c r="G20" s="32"/>
      <c r="H20" s="33"/>
    </row>
    <row r="21" spans="1:8" ht="14.25" customHeight="1">
      <c r="A21" s="61" t="s">
        <v>267</v>
      </c>
      <c r="B21" s="32">
        <v>42878</v>
      </c>
      <c r="C21" s="32">
        <v>137378</v>
      </c>
      <c r="D21" s="33">
        <f t="shared" si="0"/>
        <v>-94500</v>
      </c>
      <c r="E21" s="8" t="s">
        <v>0</v>
      </c>
      <c r="F21" s="43">
        <f>F9+F14</f>
        <v>14612701</v>
      </c>
      <c r="G21" s="34">
        <f>G9+G14</f>
        <v>15552801</v>
      </c>
      <c r="H21" s="35">
        <f>F21-G21</f>
        <v>-940100</v>
      </c>
    </row>
    <row r="22" spans="1:8" ht="14.25" customHeight="1">
      <c r="A22" s="61" t="s">
        <v>268</v>
      </c>
      <c r="B22" s="32">
        <v>2984677</v>
      </c>
      <c r="C22" s="32">
        <v>3944991</v>
      </c>
      <c r="D22" s="33">
        <f t="shared" si="0"/>
        <v>-960314</v>
      </c>
      <c r="E22" s="44" t="s">
        <v>51</v>
      </c>
      <c r="F22" s="45"/>
      <c r="G22" s="46"/>
      <c r="H22" s="47"/>
    </row>
    <row r="23" spans="1:8" ht="14.25" customHeight="1">
      <c r="A23" s="61" t="s">
        <v>270</v>
      </c>
      <c r="B23" s="32">
        <v>9725503</v>
      </c>
      <c r="C23" s="32">
        <v>8752267</v>
      </c>
      <c r="D23" s="33">
        <f t="shared" si="0"/>
        <v>973236</v>
      </c>
      <c r="E23" s="48" t="s">
        <v>333</v>
      </c>
      <c r="F23" s="36">
        <v>0</v>
      </c>
      <c r="G23" s="37">
        <v>0</v>
      </c>
      <c r="H23" s="38">
        <f t="shared" ref="H23:H33" si="2">F23-G23</f>
        <v>0</v>
      </c>
    </row>
    <row r="24" spans="1:8" ht="14.25" customHeight="1">
      <c r="A24" s="61" t="s">
        <v>271</v>
      </c>
      <c r="B24" s="32">
        <v>8200000</v>
      </c>
      <c r="C24" s="32">
        <v>8200000</v>
      </c>
      <c r="D24" s="33">
        <f t="shared" si="0"/>
        <v>0</v>
      </c>
      <c r="E24" s="7" t="s">
        <v>334</v>
      </c>
      <c r="F24" s="39">
        <v>2073982</v>
      </c>
      <c r="G24" s="32">
        <v>2241250</v>
      </c>
      <c r="H24" s="33">
        <f t="shared" si="2"/>
        <v>-167268</v>
      </c>
    </row>
    <row r="25" spans="1:8" ht="14.25" customHeight="1">
      <c r="A25" s="61" t="s">
        <v>272</v>
      </c>
      <c r="B25" s="32">
        <v>98700000</v>
      </c>
      <c r="C25" s="32">
        <v>90700000</v>
      </c>
      <c r="D25" s="33">
        <f t="shared" si="0"/>
        <v>8000000</v>
      </c>
      <c r="E25" s="7" t="s">
        <v>335</v>
      </c>
      <c r="F25" s="39">
        <v>106900000</v>
      </c>
      <c r="G25" s="32">
        <v>98900000</v>
      </c>
      <c r="H25" s="33">
        <f t="shared" si="2"/>
        <v>8000000</v>
      </c>
    </row>
    <row r="26" spans="1:8" ht="14.25" customHeight="1">
      <c r="A26" s="61"/>
      <c r="B26" s="32"/>
      <c r="C26" s="32"/>
      <c r="D26" s="33"/>
      <c r="E26" s="7" t="s">
        <v>284</v>
      </c>
      <c r="F26" s="39">
        <v>3500000</v>
      </c>
      <c r="G26" s="32">
        <v>3500000</v>
      </c>
      <c r="H26" s="33">
        <f>F26-G26</f>
        <v>0</v>
      </c>
    </row>
    <row r="27" spans="1:8" ht="14.25" customHeight="1">
      <c r="A27" s="61"/>
      <c r="B27" s="32"/>
      <c r="C27" s="32"/>
      <c r="D27" s="33"/>
      <c r="E27" s="7" t="s">
        <v>286</v>
      </c>
      <c r="F27" s="39">
        <v>4700000</v>
      </c>
      <c r="G27" s="32">
        <v>4700000</v>
      </c>
      <c r="H27" s="33">
        <f>F27-G27</f>
        <v>0</v>
      </c>
    </row>
    <row r="28" spans="1:8" ht="14.25" customHeight="1">
      <c r="A28" s="61"/>
      <c r="B28" s="32"/>
      <c r="C28" s="32"/>
      <c r="D28" s="33"/>
      <c r="E28" s="7" t="s">
        <v>287</v>
      </c>
      <c r="F28" s="39">
        <v>98700000</v>
      </c>
      <c r="G28" s="32">
        <v>90700000</v>
      </c>
      <c r="H28" s="33">
        <f>F28-G28</f>
        <v>8000000</v>
      </c>
    </row>
    <row r="29" spans="1:8" ht="14.25" customHeight="1">
      <c r="A29" s="61"/>
      <c r="B29" s="32"/>
      <c r="C29" s="32"/>
      <c r="D29" s="33"/>
      <c r="E29" s="7" t="s">
        <v>298</v>
      </c>
      <c r="F29" s="39">
        <v>50310276</v>
      </c>
      <c r="G29" s="32">
        <v>48778473</v>
      </c>
      <c r="H29" s="33">
        <f t="shared" si="2"/>
        <v>1531803</v>
      </c>
    </row>
    <row r="30" spans="1:8" ht="14.25" customHeight="1">
      <c r="A30" s="61"/>
      <c r="B30" s="32"/>
      <c r="C30" s="32"/>
      <c r="D30" s="33"/>
      <c r="E30" s="7" t="s">
        <v>289</v>
      </c>
      <c r="F30" s="39">
        <v>9531803</v>
      </c>
      <c r="G30" s="32">
        <v>7028054</v>
      </c>
      <c r="H30" s="33">
        <f>F30-G30</f>
        <v>2503749</v>
      </c>
    </row>
    <row r="31" spans="1:8" ht="14.25" customHeight="1">
      <c r="A31" s="61"/>
      <c r="B31" s="32"/>
      <c r="C31" s="32"/>
      <c r="D31" s="33"/>
      <c r="E31" s="7"/>
      <c r="F31" s="39"/>
      <c r="G31" s="32"/>
      <c r="H31" s="33"/>
    </row>
    <row r="32" spans="1:8" ht="14.25" customHeight="1">
      <c r="A32" s="61"/>
      <c r="B32" s="32"/>
      <c r="C32" s="32"/>
      <c r="D32" s="33"/>
      <c r="E32" s="8" t="s">
        <v>1</v>
      </c>
      <c r="F32" s="34">
        <f>F23+F24+F25+F29</f>
        <v>159284258</v>
      </c>
      <c r="G32" s="34">
        <f>G23+G24+G25+G29</f>
        <v>149919723</v>
      </c>
      <c r="H32" s="35">
        <f t="shared" si="2"/>
        <v>9364535</v>
      </c>
    </row>
    <row r="33" spans="1:8" ht="20.25" customHeight="1">
      <c r="A33" s="58" t="s">
        <v>55</v>
      </c>
      <c r="B33" s="34">
        <f>B9+B14</f>
        <v>173896959</v>
      </c>
      <c r="C33" s="34">
        <f>C9+C14</f>
        <v>165472524</v>
      </c>
      <c r="D33" s="35">
        <f t="shared" si="0"/>
        <v>8424435</v>
      </c>
      <c r="E33" s="8" t="s">
        <v>2</v>
      </c>
      <c r="F33" s="40">
        <f>F21+F32</f>
        <v>173896959</v>
      </c>
      <c r="G33" s="34">
        <f>G21+G32</f>
        <v>165472524</v>
      </c>
      <c r="H33" s="25">
        <f t="shared" si="2"/>
        <v>8424435</v>
      </c>
    </row>
    <row r="34" spans="1:8" ht="14.25" customHeight="1">
      <c r="A34" s="163"/>
      <c r="B34" s="164"/>
      <c r="C34" s="164"/>
      <c r="D34" s="164"/>
      <c r="E34" s="164"/>
      <c r="F34" s="164"/>
      <c r="G34" s="164"/>
      <c r="H34" s="164"/>
    </row>
    <row r="35" spans="1:8" ht="14.25" customHeight="1"/>
    <row r="36" spans="1:8" ht="14.25" customHeight="1"/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</sheetData>
  <sheetProtection algorithmName="SHA-512" hashValue="EA9p+aRvlxpNogPtIJGnQF0Aj0ePmyHcwl+JADMyAdNXZCVrHd7mU8KOAGBEIRM3/LSJcIowqadovNYKBgP8Ow==" saltValue="zOwP/0tDWYk8uO3Vz5rR8A==" spinCount="100000" sheet="1" scenarios="1" selectLockedCells="1"/>
  <mergeCells count="4">
    <mergeCell ref="A4:H4"/>
    <mergeCell ref="D7:D8"/>
    <mergeCell ref="H7:H8"/>
    <mergeCell ref="A34:H34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2" customWidth="1"/>
    <col min="9" max="9" width="8.125" style="1" customWidth="1"/>
    <col min="10" max="16384" width="9" style="1"/>
  </cols>
  <sheetData>
    <row r="1" spans="1:9" ht="21.75" customHeight="1">
      <c r="A1" s="20"/>
      <c r="B1" s="20"/>
      <c r="C1" s="20"/>
      <c r="D1" s="20"/>
      <c r="E1" s="20"/>
      <c r="F1" s="20"/>
      <c r="G1" s="20"/>
      <c r="H1" s="76"/>
      <c r="I1" s="20"/>
    </row>
    <row r="2" spans="1:9">
      <c r="A2" s="76"/>
      <c r="B2" s="76"/>
      <c r="C2" s="76"/>
      <c r="D2" s="91"/>
      <c r="E2" s="91"/>
      <c r="F2" s="91"/>
      <c r="G2" s="91"/>
      <c r="H2" s="90"/>
      <c r="I2" s="91" t="s">
        <v>172</v>
      </c>
    </row>
    <row r="3" spans="1:9" ht="14.25">
      <c r="A3" s="118" t="s">
        <v>173</v>
      </c>
      <c r="B3" s="118"/>
      <c r="C3" s="118"/>
      <c r="D3" s="118"/>
      <c r="E3" s="118"/>
      <c r="F3" s="118"/>
      <c r="G3" s="118"/>
      <c r="H3" s="118"/>
      <c r="I3" s="118"/>
    </row>
    <row r="4" spans="1:9">
      <c r="A4" s="26"/>
      <c r="B4" s="26"/>
      <c r="C4" s="26"/>
      <c r="D4" s="76"/>
      <c r="E4" s="76"/>
      <c r="F4" s="76"/>
      <c r="G4" s="76"/>
      <c r="H4" s="76"/>
      <c r="I4" s="76"/>
    </row>
    <row r="5" spans="1:9">
      <c r="A5" s="120" t="s">
        <v>163</v>
      </c>
      <c r="B5" s="120"/>
      <c r="C5" s="120"/>
      <c r="D5" s="120"/>
      <c r="E5" s="120"/>
      <c r="F5" s="120"/>
      <c r="G5" s="120"/>
      <c r="H5" s="120"/>
      <c r="I5" s="120"/>
    </row>
    <row r="6" spans="1:9">
      <c r="A6" s="84"/>
      <c r="B6" s="84"/>
      <c r="C6" s="84"/>
      <c r="D6" s="84"/>
      <c r="E6" s="84"/>
      <c r="F6" s="84"/>
      <c r="G6" s="84"/>
      <c r="H6" s="84"/>
      <c r="I6" s="66" t="s">
        <v>56</v>
      </c>
    </row>
    <row r="7" spans="1:9">
      <c r="A7" s="121" t="s">
        <v>37</v>
      </c>
      <c r="B7" s="122"/>
      <c r="C7" s="123"/>
      <c r="D7" s="127" t="s">
        <v>164</v>
      </c>
      <c r="E7" s="127" t="s">
        <v>165</v>
      </c>
      <c r="F7" s="127" t="s">
        <v>166</v>
      </c>
      <c r="G7" s="127" t="s">
        <v>167</v>
      </c>
      <c r="H7" s="127" t="s">
        <v>168</v>
      </c>
      <c r="I7" s="127" t="s">
        <v>169</v>
      </c>
    </row>
    <row r="8" spans="1:9" ht="8.25" customHeight="1">
      <c r="A8" s="124"/>
      <c r="B8" s="125"/>
      <c r="C8" s="126"/>
      <c r="D8" s="128"/>
      <c r="E8" s="162"/>
      <c r="F8" s="129"/>
      <c r="G8" s="128"/>
      <c r="H8" s="128"/>
      <c r="I8" s="128"/>
    </row>
    <row r="9" spans="1:9" ht="14.25" customHeight="1">
      <c r="A9" s="105" t="s">
        <v>47</v>
      </c>
      <c r="B9" s="110" t="s">
        <v>11</v>
      </c>
      <c r="C9" s="83" t="s">
        <v>82</v>
      </c>
      <c r="D9" s="79">
        <v>0</v>
      </c>
      <c r="E9" s="79">
        <v>142625590</v>
      </c>
      <c r="F9" s="79">
        <v>170588214</v>
      </c>
      <c r="G9" s="79">
        <f t="shared" ref="G9:G76" si="0">SUM(D9:F9)</f>
        <v>313213804</v>
      </c>
      <c r="H9" s="79">
        <v>0</v>
      </c>
      <c r="I9" s="79">
        <f t="shared" ref="I9:I76" si="1">SUM(G9:H9)</f>
        <v>313213804</v>
      </c>
    </row>
    <row r="10" spans="1:9" ht="14.25" customHeight="1">
      <c r="A10" s="106"/>
      <c r="B10" s="110"/>
      <c r="C10" s="10" t="s">
        <v>83</v>
      </c>
      <c r="D10" s="13">
        <v>0</v>
      </c>
      <c r="E10" s="13">
        <v>124627300</v>
      </c>
      <c r="F10" s="13">
        <v>147331940</v>
      </c>
      <c r="G10" s="13">
        <f>SUM(D10:F10)</f>
        <v>271959240</v>
      </c>
      <c r="H10" s="13">
        <v>0</v>
      </c>
      <c r="I10" s="13">
        <f>SUM(G10:H10)</f>
        <v>271959240</v>
      </c>
    </row>
    <row r="11" spans="1:9" ht="14.25" customHeight="1">
      <c r="A11" s="106"/>
      <c r="B11" s="110"/>
      <c r="C11" s="10" t="s">
        <v>84</v>
      </c>
      <c r="D11" s="13">
        <v>0</v>
      </c>
      <c r="E11" s="13">
        <v>94145700</v>
      </c>
      <c r="F11" s="13">
        <v>116599437</v>
      </c>
      <c r="G11" s="13">
        <f>SUM(D11:F11)</f>
        <v>210745137</v>
      </c>
      <c r="H11" s="13">
        <v>0</v>
      </c>
      <c r="I11" s="13">
        <f>SUM(G11:H11)</f>
        <v>210745137</v>
      </c>
    </row>
    <row r="12" spans="1:9" ht="14.25" customHeight="1">
      <c r="A12" s="106"/>
      <c r="B12" s="110"/>
      <c r="C12" s="10" t="s">
        <v>85</v>
      </c>
      <c r="D12" s="13">
        <v>0</v>
      </c>
      <c r="E12" s="13">
        <v>11969260</v>
      </c>
      <c r="F12" s="13">
        <v>15824901</v>
      </c>
      <c r="G12" s="13">
        <f>SUM(D12:F12)</f>
        <v>27794161</v>
      </c>
      <c r="H12" s="13">
        <v>0</v>
      </c>
      <c r="I12" s="13">
        <f>SUM(G12:H12)</f>
        <v>27794161</v>
      </c>
    </row>
    <row r="13" spans="1:9" ht="14.25" customHeight="1">
      <c r="A13" s="106"/>
      <c r="B13" s="110"/>
      <c r="C13" s="10" t="s">
        <v>86</v>
      </c>
      <c r="D13" s="13">
        <v>0</v>
      </c>
      <c r="E13" s="13">
        <v>6526300</v>
      </c>
      <c r="F13" s="13">
        <v>6408011</v>
      </c>
      <c r="G13" s="13">
        <f>SUM(D13:F13)</f>
        <v>12934311</v>
      </c>
      <c r="H13" s="13">
        <v>0</v>
      </c>
      <c r="I13" s="13">
        <f>SUM(G13:H13)</f>
        <v>12934311</v>
      </c>
    </row>
    <row r="14" spans="1:9" ht="14.25" customHeight="1">
      <c r="A14" s="106"/>
      <c r="B14" s="110"/>
      <c r="C14" s="10" t="s">
        <v>87</v>
      </c>
      <c r="D14" s="13">
        <v>0</v>
      </c>
      <c r="E14" s="13">
        <v>2494840</v>
      </c>
      <c r="F14" s="13">
        <v>2596164</v>
      </c>
      <c r="G14" s="13">
        <f>SUM(D14:F14)</f>
        <v>5091004</v>
      </c>
      <c r="H14" s="13">
        <v>0</v>
      </c>
      <c r="I14" s="13">
        <f>SUM(G14:H14)</f>
        <v>5091004</v>
      </c>
    </row>
    <row r="15" spans="1:9" ht="14.25" customHeight="1">
      <c r="A15" s="106"/>
      <c r="B15" s="110"/>
      <c r="C15" s="10" t="s">
        <v>88</v>
      </c>
      <c r="D15" s="13">
        <v>0</v>
      </c>
      <c r="E15" s="13">
        <v>3498240</v>
      </c>
      <c r="F15" s="13">
        <v>3529322</v>
      </c>
      <c r="G15" s="13">
        <f>SUM(D15:F15)</f>
        <v>7027562</v>
      </c>
      <c r="H15" s="13">
        <v>0</v>
      </c>
      <c r="I15" s="13">
        <f>SUM(G15:H15)</f>
        <v>7027562</v>
      </c>
    </row>
    <row r="16" spans="1:9" ht="14.25" customHeight="1">
      <c r="A16" s="106"/>
      <c r="B16" s="110"/>
      <c r="C16" s="10" t="s">
        <v>89</v>
      </c>
      <c r="D16" s="13">
        <v>0</v>
      </c>
      <c r="E16" s="13">
        <v>636300</v>
      </c>
      <c r="F16" s="13">
        <v>640801</v>
      </c>
      <c r="G16" s="13">
        <f>SUM(D16:F16)</f>
        <v>1277101</v>
      </c>
      <c r="H16" s="13">
        <v>0</v>
      </c>
      <c r="I16" s="13">
        <f>SUM(G16:H16)</f>
        <v>1277101</v>
      </c>
    </row>
    <row r="17" spans="1:9" ht="14.25" customHeight="1">
      <c r="A17" s="106"/>
      <c r="B17" s="110"/>
      <c r="C17" s="10" t="s">
        <v>90</v>
      </c>
      <c r="D17" s="13">
        <v>0</v>
      </c>
      <c r="E17" s="13">
        <v>176610</v>
      </c>
      <c r="F17" s="13">
        <v>220275</v>
      </c>
      <c r="G17" s="13">
        <f>SUM(D17:F17)</f>
        <v>396885</v>
      </c>
      <c r="H17" s="13">
        <v>0</v>
      </c>
      <c r="I17" s="13">
        <f>SUM(G17:H17)</f>
        <v>396885</v>
      </c>
    </row>
    <row r="18" spans="1:9" ht="14.25" customHeight="1">
      <c r="A18" s="106"/>
      <c r="B18" s="110"/>
      <c r="C18" s="10" t="s">
        <v>91</v>
      </c>
      <c r="D18" s="13">
        <v>0</v>
      </c>
      <c r="E18" s="13">
        <v>3061900</v>
      </c>
      <c r="F18" s="13">
        <v>0</v>
      </c>
      <c r="G18" s="13">
        <f>SUM(D18:F18)</f>
        <v>3061900</v>
      </c>
      <c r="H18" s="13">
        <v>0</v>
      </c>
      <c r="I18" s="13">
        <f>SUM(G18:H18)</f>
        <v>3061900</v>
      </c>
    </row>
    <row r="19" spans="1:9" ht="14.25" customHeight="1">
      <c r="A19" s="106"/>
      <c r="B19" s="110"/>
      <c r="C19" s="10" t="s">
        <v>92</v>
      </c>
      <c r="D19" s="13">
        <v>0</v>
      </c>
      <c r="E19" s="13">
        <v>1057970</v>
      </c>
      <c r="F19" s="13">
        <v>452300</v>
      </c>
      <c r="G19" s="13">
        <f>SUM(D19:F19)</f>
        <v>1510270</v>
      </c>
      <c r="H19" s="13">
        <v>0</v>
      </c>
      <c r="I19" s="13">
        <f>SUM(G19:H19)</f>
        <v>1510270</v>
      </c>
    </row>
    <row r="20" spans="1:9" ht="14.25" customHeight="1">
      <c r="A20" s="106"/>
      <c r="B20" s="110"/>
      <c r="C20" s="10" t="s">
        <v>93</v>
      </c>
      <c r="D20" s="13">
        <v>0</v>
      </c>
      <c r="E20" s="13">
        <v>151150</v>
      </c>
      <c r="F20" s="13">
        <v>151327</v>
      </c>
      <c r="G20" s="13">
        <f>SUM(D20:F20)</f>
        <v>302477</v>
      </c>
      <c r="H20" s="13">
        <v>0</v>
      </c>
      <c r="I20" s="13">
        <f>SUM(G20:H20)</f>
        <v>302477</v>
      </c>
    </row>
    <row r="21" spans="1:9" ht="14.25" customHeight="1">
      <c r="A21" s="106"/>
      <c r="B21" s="110"/>
      <c r="C21" s="10" t="s">
        <v>94</v>
      </c>
      <c r="D21" s="13">
        <v>0</v>
      </c>
      <c r="E21" s="13">
        <v>97820</v>
      </c>
      <c r="F21" s="13">
        <v>97522</v>
      </c>
      <c r="G21" s="13">
        <f>SUM(D21:F21)</f>
        <v>195342</v>
      </c>
      <c r="H21" s="13">
        <v>0</v>
      </c>
      <c r="I21" s="13">
        <f>SUM(G21:H21)</f>
        <v>195342</v>
      </c>
    </row>
    <row r="22" spans="1:9" ht="14.25" customHeight="1">
      <c r="A22" s="106"/>
      <c r="B22" s="110"/>
      <c r="C22" s="10" t="s">
        <v>95</v>
      </c>
      <c r="D22" s="13">
        <v>0</v>
      </c>
      <c r="E22" s="13">
        <v>121240</v>
      </c>
      <c r="F22" s="13">
        <v>121062</v>
      </c>
      <c r="G22" s="13">
        <f>SUM(D22:F22)</f>
        <v>242302</v>
      </c>
      <c r="H22" s="13">
        <v>0</v>
      </c>
      <c r="I22" s="13">
        <f>SUM(G22:H22)</f>
        <v>242302</v>
      </c>
    </row>
    <row r="23" spans="1:9" ht="14.25" customHeight="1">
      <c r="A23" s="106"/>
      <c r="B23" s="110"/>
      <c r="C23" s="10" t="s">
        <v>96</v>
      </c>
      <c r="D23" s="13">
        <v>0</v>
      </c>
      <c r="E23" s="13">
        <v>689970</v>
      </c>
      <c r="F23" s="13">
        <v>690818</v>
      </c>
      <c r="G23" s="13">
        <f>SUM(D23:F23)</f>
        <v>1380788</v>
      </c>
      <c r="H23" s="13">
        <v>0</v>
      </c>
      <c r="I23" s="13">
        <f>SUM(G23:H23)</f>
        <v>1380788</v>
      </c>
    </row>
    <row r="24" spans="1:9" ht="14.25" customHeight="1">
      <c r="A24" s="106"/>
      <c r="B24" s="110"/>
      <c r="C24" s="10" t="s">
        <v>97</v>
      </c>
      <c r="D24" s="13">
        <v>0</v>
      </c>
      <c r="E24" s="13">
        <v>17998290</v>
      </c>
      <c r="F24" s="13">
        <v>23256274</v>
      </c>
      <c r="G24" s="13">
        <f>SUM(D24:F24)</f>
        <v>41254564</v>
      </c>
      <c r="H24" s="13">
        <v>0</v>
      </c>
      <c r="I24" s="13">
        <f>SUM(G24:H24)</f>
        <v>41254564</v>
      </c>
    </row>
    <row r="25" spans="1:9" ht="14.25" customHeight="1">
      <c r="A25" s="106"/>
      <c r="B25" s="110"/>
      <c r="C25" s="10" t="s">
        <v>98</v>
      </c>
      <c r="D25" s="13">
        <v>0</v>
      </c>
      <c r="E25" s="13">
        <v>17998290</v>
      </c>
      <c r="F25" s="13">
        <v>23256274</v>
      </c>
      <c r="G25" s="13">
        <f>SUM(D25:F25)</f>
        <v>41254564</v>
      </c>
      <c r="H25" s="13">
        <v>0</v>
      </c>
      <c r="I25" s="13">
        <f>SUM(G25:H25)</f>
        <v>41254564</v>
      </c>
    </row>
    <row r="26" spans="1:9" ht="14.25" customHeight="1">
      <c r="A26" s="106"/>
      <c r="B26" s="110"/>
      <c r="C26" s="10" t="s">
        <v>99</v>
      </c>
      <c r="D26" s="13">
        <v>0</v>
      </c>
      <c r="E26" s="13">
        <v>0</v>
      </c>
      <c r="F26" s="13">
        <v>0</v>
      </c>
      <c r="G26" s="13">
        <f>SUM(D26:F26)</f>
        <v>0</v>
      </c>
      <c r="H26" s="13">
        <v>0</v>
      </c>
      <c r="I26" s="13">
        <f>SUM(G26:H26)</f>
        <v>0</v>
      </c>
    </row>
    <row r="27" spans="1:9" ht="14.25" customHeight="1">
      <c r="A27" s="106"/>
      <c r="B27" s="110"/>
      <c r="C27" s="10" t="s">
        <v>100</v>
      </c>
      <c r="D27" s="13">
        <v>852</v>
      </c>
      <c r="E27" s="13">
        <v>435753</v>
      </c>
      <c r="F27" s="13">
        <v>232705</v>
      </c>
      <c r="G27" s="13">
        <f>SUM(D27:F27)</f>
        <v>669310</v>
      </c>
      <c r="H27" s="13">
        <v>0</v>
      </c>
      <c r="I27" s="13">
        <f>SUM(G27:H27)</f>
        <v>669310</v>
      </c>
    </row>
    <row r="28" spans="1:9" ht="14.25" customHeight="1">
      <c r="A28" s="106"/>
      <c r="B28" s="110"/>
      <c r="C28" s="10" t="s">
        <v>101</v>
      </c>
      <c r="D28" s="13">
        <v>0</v>
      </c>
      <c r="E28" s="13">
        <v>1377818</v>
      </c>
      <c r="F28" s="13">
        <v>1311572</v>
      </c>
      <c r="G28" s="13">
        <f>SUM(D28:F28)</f>
        <v>2689390</v>
      </c>
      <c r="H28" s="13">
        <v>0</v>
      </c>
      <c r="I28" s="13">
        <f>SUM(G28:H28)</f>
        <v>2689390</v>
      </c>
    </row>
    <row r="29" spans="1:9" ht="14.25" customHeight="1">
      <c r="A29" s="106"/>
      <c r="B29" s="110"/>
      <c r="C29" s="10" t="s">
        <v>102</v>
      </c>
      <c r="D29" s="13">
        <v>0</v>
      </c>
      <c r="E29" s="13">
        <v>30000</v>
      </c>
      <c r="F29" s="13">
        <v>40000</v>
      </c>
      <c r="G29" s="13">
        <f>SUM(D29:F29)</f>
        <v>70000</v>
      </c>
      <c r="H29" s="13">
        <v>0</v>
      </c>
      <c r="I29" s="13">
        <f>SUM(G29:H29)</f>
        <v>70000</v>
      </c>
    </row>
    <row r="30" spans="1:9" ht="14.25" customHeight="1">
      <c r="A30" s="106"/>
      <c r="B30" s="110"/>
      <c r="C30" s="10" t="s">
        <v>103</v>
      </c>
      <c r="D30" s="13">
        <v>0</v>
      </c>
      <c r="E30" s="13">
        <v>1154100</v>
      </c>
      <c r="F30" s="13">
        <v>1170150</v>
      </c>
      <c r="G30" s="13">
        <f>SUM(D30:F30)</f>
        <v>2324250</v>
      </c>
      <c r="H30" s="13">
        <v>0</v>
      </c>
      <c r="I30" s="13">
        <f>SUM(G30:H30)</f>
        <v>2324250</v>
      </c>
    </row>
    <row r="31" spans="1:9" ht="14.25" customHeight="1">
      <c r="A31" s="106"/>
      <c r="B31" s="110"/>
      <c r="C31" s="10" t="s">
        <v>104</v>
      </c>
      <c r="D31" s="13">
        <v>0</v>
      </c>
      <c r="E31" s="13">
        <v>193718</v>
      </c>
      <c r="F31" s="13">
        <v>101422</v>
      </c>
      <c r="G31" s="13">
        <f>SUM(D31:F31)</f>
        <v>295140</v>
      </c>
      <c r="H31" s="13">
        <v>0</v>
      </c>
      <c r="I31" s="13">
        <f>SUM(G31:H31)</f>
        <v>295140</v>
      </c>
    </row>
    <row r="32" spans="1:9" ht="14.25" customHeight="1">
      <c r="A32" s="106"/>
      <c r="B32" s="110"/>
      <c r="C32" s="10" t="s">
        <v>105</v>
      </c>
      <c r="D32" s="13">
        <v>0</v>
      </c>
      <c r="E32" s="13">
        <v>193718</v>
      </c>
      <c r="F32" s="13">
        <v>101422</v>
      </c>
      <c r="G32" s="13">
        <f t="shared" si="0"/>
        <v>295140</v>
      </c>
      <c r="H32" s="13">
        <v>0</v>
      </c>
      <c r="I32" s="13">
        <f t="shared" si="1"/>
        <v>295140</v>
      </c>
    </row>
    <row r="33" spans="1:9" ht="14.25" customHeight="1">
      <c r="A33" s="106"/>
      <c r="B33" s="110"/>
      <c r="C33" s="8" t="s">
        <v>74</v>
      </c>
      <c r="D33" s="14">
        <v>852</v>
      </c>
      <c r="E33" s="14">
        <v>144439161</v>
      </c>
      <c r="F33" s="14">
        <v>172132491</v>
      </c>
      <c r="G33" s="14">
        <f t="shared" si="0"/>
        <v>316572504</v>
      </c>
      <c r="H33" s="14">
        <v>0</v>
      </c>
      <c r="I33" s="14">
        <f t="shared" si="1"/>
        <v>316572504</v>
      </c>
    </row>
    <row r="34" spans="1:9" ht="14.25" customHeight="1">
      <c r="A34" s="106"/>
      <c r="B34" s="106" t="s">
        <v>12</v>
      </c>
      <c r="C34" s="10" t="s">
        <v>106</v>
      </c>
      <c r="D34" s="13">
        <v>4098190</v>
      </c>
      <c r="E34" s="13">
        <v>108406254</v>
      </c>
      <c r="F34" s="13">
        <v>129875125</v>
      </c>
      <c r="G34" s="13">
        <f t="shared" si="0"/>
        <v>242379569</v>
      </c>
      <c r="H34" s="13">
        <v>0</v>
      </c>
      <c r="I34" s="13">
        <f t="shared" si="1"/>
        <v>242379569</v>
      </c>
    </row>
    <row r="35" spans="1:9" ht="14.25" customHeight="1">
      <c r="A35" s="106"/>
      <c r="B35" s="106"/>
      <c r="C35" s="10" t="s">
        <v>107</v>
      </c>
      <c r="D35" s="13">
        <v>10000</v>
      </c>
      <c r="E35" s="13">
        <v>0</v>
      </c>
      <c r="F35" s="13">
        <v>0</v>
      </c>
      <c r="G35" s="13">
        <f>SUM(D35:F35)</f>
        <v>10000</v>
      </c>
      <c r="H35" s="13">
        <v>0</v>
      </c>
      <c r="I35" s="13">
        <f>SUM(G35:H35)</f>
        <v>10000</v>
      </c>
    </row>
    <row r="36" spans="1:9" ht="14.25" customHeight="1">
      <c r="A36" s="106"/>
      <c r="B36" s="106"/>
      <c r="C36" s="10" t="s">
        <v>108</v>
      </c>
      <c r="D36" s="13">
        <v>2675600</v>
      </c>
      <c r="E36" s="13">
        <v>71772303</v>
      </c>
      <c r="F36" s="13">
        <v>83363003</v>
      </c>
      <c r="G36" s="13">
        <f>SUM(D36:F36)</f>
        <v>157810906</v>
      </c>
      <c r="H36" s="13">
        <v>0</v>
      </c>
      <c r="I36" s="13">
        <f>SUM(G36:H36)</f>
        <v>157810906</v>
      </c>
    </row>
    <row r="37" spans="1:9" ht="14.25" customHeight="1">
      <c r="A37" s="106"/>
      <c r="B37" s="106"/>
      <c r="C37" s="10" t="s">
        <v>109</v>
      </c>
      <c r="D37" s="13">
        <v>2639600</v>
      </c>
      <c r="E37" s="13">
        <v>69554708</v>
      </c>
      <c r="F37" s="13">
        <v>81001604</v>
      </c>
      <c r="G37" s="13">
        <f>SUM(D37:F37)</f>
        <v>153195912</v>
      </c>
      <c r="H37" s="13">
        <v>0</v>
      </c>
      <c r="I37" s="13">
        <f>SUM(G37:H37)</f>
        <v>153195912</v>
      </c>
    </row>
    <row r="38" spans="1:9" ht="14.25" customHeight="1">
      <c r="A38" s="106"/>
      <c r="B38" s="106"/>
      <c r="C38" s="10" t="s">
        <v>110</v>
      </c>
      <c r="D38" s="13">
        <v>36000</v>
      </c>
      <c r="E38" s="13">
        <v>2217595</v>
      </c>
      <c r="F38" s="13">
        <v>2361399</v>
      </c>
      <c r="G38" s="13">
        <f>SUM(D38:F38)</f>
        <v>4614994</v>
      </c>
      <c r="H38" s="13">
        <v>0</v>
      </c>
      <c r="I38" s="13">
        <f>SUM(G38:H38)</f>
        <v>4614994</v>
      </c>
    </row>
    <row r="39" spans="1:9" ht="14.25" customHeight="1">
      <c r="A39" s="106"/>
      <c r="B39" s="106"/>
      <c r="C39" s="10" t="s">
        <v>111</v>
      </c>
      <c r="D39" s="13">
        <v>866520</v>
      </c>
      <c r="E39" s="13">
        <v>16075006</v>
      </c>
      <c r="F39" s="13">
        <v>18007621</v>
      </c>
      <c r="G39" s="13">
        <f>SUM(D39:F39)</f>
        <v>34949147</v>
      </c>
      <c r="H39" s="13">
        <v>0</v>
      </c>
      <c r="I39" s="13">
        <f>SUM(G39:H39)</f>
        <v>34949147</v>
      </c>
    </row>
    <row r="40" spans="1:9" ht="14.25" customHeight="1">
      <c r="A40" s="106"/>
      <c r="B40" s="106"/>
      <c r="C40" s="10" t="s">
        <v>112</v>
      </c>
      <c r="D40" s="13">
        <v>0</v>
      </c>
      <c r="E40" s="13">
        <v>5997760</v>
      </c>
      <c r="F40" s="13">
        <v>11596130</v>
      </c>
      <c r="G40" s="13">
        <f>SUM(D40:F40)</f>
        <v>17593890</v>
      </c>
      <c r="H40" s="13">
        <v>0</v>
      </c>
      <c r="I40" s="13">
        <f>SUM(G40:H40)</f>
        <v>17593890</v>
      </c>
    </row>
    <row r="41" spans="1:9" ht="14.25" customHeight="1">
      <c r="A41" s="106"/>
      <c r="B41" s="106"/>
      <c r="C41" s="10" t="s">
        <v>113</v>
      </c>
      <c r="D41" s="13">
        <v>0</v>
      </c>
      <c r="E41" s="13">
        <v>1129656</v>
      </c>
      <c r="F41" s="13">
        <v>1123485</v>
      </c>
      <c r="G41" s="13">
        <f>SUM(D41:F41)</f>
        <v>2253141</v>
      </c>
      <c r="H41" s="13">
        <v>0</v>
      </c>
      <c r="I41" s="13">
        <f>SUM(G41:H41)</f>
        <v>2253141</v>
      </c>
    </row>
    <row r="42" spans="1:9" ht="14.25" customHeight="1">
      <c r="A42" s="106"/>
      <c r="B42" s="106"/>
      <c r="C42" s="10" t="s">
        <v>114</v>
      </c>
      <c r="D42" s="13">
        <v>0</v>
      </c>
      <c r="E42" s="13">
        <v>1117500</v>
      </c>
      <c r="F42" s="13">
        <v>1117500</v>
      </c>
      <c r="G42" s="13">
        <f>SUM(D42:F42)</f>
        <v>2235000</v>
      </c>
      <c r="H42" s="13">
        <v>0</v>
      </c>
      <c r="I42" s="13">
        <f>SUM(G42:H42)</f>
        <v>2235000</v>
      </c>
    </row>
    <row r="43" spans="1:9" ht="14.25" customHeight="1">
      <c r="A43" s="106"/>
      <c r="B43" s="106"/>
      <c r="C43" s="10" t="s">
        <v>115</v>
      </c>
      <c r="D43" s="13">
        <v>0</v>
      </c>
      <c r="E43" s="13">
        <v>12156</v>
      </c>
      <c r="F43" s="13">
        <v>5985</v>
      </c>
      <c r="G43" s="13">
        <f>SUM(D43:F43)</f>
        <v>18141</v>
      </c>
      <c r="H43" s="13">
        <v>0</v>
      </c>
      <c r="I43" s="13">
        <f>SUM(G43:H43)</f>
        <v>18141</v>
      </c>
    </row>
    <row r="44" spans="1:9" ht="14.25" customHeight="1">
      <c r="A44" s="106"/>
      <c r="B44" s="106"/>
      <c r="C44" s="10" t="s">
        <v>116</v>
      </c>
      <c r="D44" s="13">
        <v>546070</v>
      </c>
      <c r="E44" s="13">
        <v>13431529</v>
      </c>
      <c r="F44" s="13">
        <v>15784886</v>
      </c>
      <c r="G44" s="13">
        <f>SUM(D44:F44)</f>
        <v>29762485</v>
      </c>
      <c r="H44" s="13">
        <v>0</v>
      </c>
      <c r="I44" s="13">
        <f>SUM(G44:H44)</f>
        <v>29762485</v>
      </c>
    </row>
    <row r="45" spans="1:9" ht="14.25" customHeight="1">
      <c r="A45" s="106"/>
      <c r="B45" s="106"/>
      <c r="C45" s="10" t="s">
        <v>117</v>
      </c>
      <c r="D45" s="13">
        <v>149040</v>
      </c>
      <c r="E45" s="13">
        <v>15833000</v>
      </c>
      <c r="F45" s="13">
        <v>18958276</v>
      </c>
      <c r="G45" s="13">
        <f>SUM(D45:F45)</f>
        <v>34940316</v>
      </c>
      <c r="H45" s="13">
        <v>0</v>
      </c>
      <c r="I45" s="13">
        <f>SUM(G45:H45)</f>
        <v>34940316</v>
      </c>
    </row>
    <row r="46" spans="1:9" ht="14.25" customHeight="1">
      <c r="A46" s="106"/>
      <c r="B46" s="106"/>
      <c r="C46" s="10" t="s">
        <v>118</v>
      </c>
      <c r="D46" s="13">
        <v>0</v>
      </c>
      <c r="E46" s="13">
        <v>8445145</v>
      </c>
      <c r="F46" s="13">
        <v>9754255</v>
      </c>
      <c r="G46" s="13">
        <f>SUM(D46:F46)</f>
        <v>18199400</v>
      </c>
      <c r="H46" s="13">
        <v>0</v>
      </c>
      <c r="I46" s="13">
        <f>SUM(G46:H46)</f>
        <v>18199400</v>
      </c>
    </row>
    <row r="47" spans="1:9" ht="14.25" customHeight="1">
      <c r="A47" s="106"/>
      <c r="B47" s="106"/>
      <c r="C47" s="10" t="s">
        <v>119</v>
      </c>
      <c r="D47" s="13">
        <v>0</v>
      </c>
      <c r="E47" s="13">
        <v>191392</v>
      </c>
      <c r="F47" s="13">
        <v>211764</v>
      </c>
      <c r="G47" s="13">
        <f>SUM(D47:F47)</f>
        <v>403156</v>
      </c>
      <c r="H47" s="13">
        <v>0</v>
      </c>
      <c r="I47" s="13">
        <f>SUM(G47:H47)</f>
        <v>403156</v>
      </c>
    </row>
    <row r="48" spans="1:9" ht="14.25" customHeight="1">
      <c r="A48" s="106"/>
      <c r="B48" s="106"/>
      <c r="C48" s="10" t="s">
        <v>120</v>
      </c>
      <c r="D48" s="13">
        <v>0</v>
      </c>
      <c r="E48" s="13">
        <v>1819906</v>
      </c>
      <c r="F48" s="13">
        <v>2043276</v>
      </c>
      <c r="G48" s="13">
        <f>SUM(D48:F48)</f>
        <v>3863182</v>
      </c>
      <c r="H48" s="13">
        <v>0</v>
      </c>
      <c r="I48" s="13">
        <f>SUM(G48:H48)</f>
        <v>3863182</v>
      </c>
    </row>
    <row r="49" spans="1:9" ht="14.25" customHeight="1">
      <c r="A49" s="106"/>
      <c r="B49" s="106"/>
      <c r="C49" s="10" t="s">
        <v>121</v>
      </c>
      <c r="D49" s="13">
        <v>0</v>
      </c>
      <c r="E49" s="13">
        <v>2585732</v>
      </c>
      <c r="F49" s="13">
        <v>2951188</v>
      </c>
      <c r="G49" s="13">
        <f>SUM(D49:F49)</f>
        <v>5536920</v>
      </c>
      <c r="H49" s="13">
        <v>0</v>
      </c>
      <c r="I49" s="13">
        <f>SUM(G49:H49)</f>
        <v>5536920</v>
      </c>
    </row>
    <row r="50" spans="1:9" ht="14.25" customHeight="1">
      <c r="A50" s="106"/>
      <c r="B50" s="106"/>
      <c r="C50" s="10" t="s">
        <v>122</v>
      </c>
      <c r="D50" s="13">
        <v>0</v>
      </c>
      <c r="E50" s="13">
        <v>0</v>
      </c>
      <c r="F50" s="13">
        <v>54400</v>
      </c>
      <c r="G50" s="13">
        <f>SUM(D50:F50)</f>
        <v>54400</v>
      </c>
      <c r="H50" s="13">
        <v>0</v>
      </c>
      <c r="I50" s="13">
        <f>SUM(G50:H50)</f>
        <v>54400</v>
      </c>
    </row>
    <row r="51" spans="1:9" ht="14.25" customHeight="1">
      <c r="A51" s="106"/>
      <c r="B51" s="106"/>
      <c r="C51" s="10" t="s">
        <v>123</v>
      </c>
      <c r="D51" s="13">
        <v>0</v>
      </c>
      <c r="E51" s="13">
        <v>1180962</v>
      </c>
      <c r="F51" s="13">
        <v>2430266</v>
      </c>
      <c r="G51" s="13">
        <f>SUM(D51:F51)</f>
        <v>3611228</v>
      </c>
      <c r="H51" s="13">
        <v>0</v>
      </c>
      <c r="I51" s="13">
        <f>SUM(G51:H51)</f>
        <v>3611228</v>
      </c>
    </row>
    <row r="52" spans="1:9" ht="14.25" customHeight="1">
      <c r="A52" s="106"/>
      <c r="B52" s="106"/>
      <c r="C52" s="10" t="s">
        <v>124</v>
      </c>
      <c r="D52" s="13">
        <v>0</v>
      </c>
      <c r="E52" s="13">
        <v>504700</v>
      </c>
      <c r="F52" s="13">
        <v>574810</v>
      </c>
      <c r="G52" s="13">
        <f>SUM(D52:F52)</f>
        <v>1079510</v>
      </c>
      <c r="H52" s="13">
        <v>0</v>
      </c>
      <c r="I52" s="13">
        <f>SUM(G52:H52)</f>
        <v>1079510</v>
      </c>
    </row>
    <row r="53" spans="1:9" ht="14.25" customHeight="1">
      <c r="A53" s="106"/>
      <c r="B53" s="106"/>
      <c r="C53" s="10" t="s">
        <v>125</v>
      </c>
      <c r="D53" s="13">
        <v>149040</v>
      </c>
      <c r="E53" s="13">
        <v>945044</v>
      </c>
      <c r="F53" s="13">
        <v>897798</v>
      </c>
      <c r="G53" s="13">
        <f>SUM(D53:F53)</f>
        <v>1991882</v>
      </c>
      <c r="H53" s="13">
        <v>0</v>
      </c>
      <c r="I53" s="13">
        <f>SUM(G53:H53)</f>
        <v>1991882</v>
      </c>
    </row>
    <row r="54" spans="1:9" ht="14.25" customHeight="1">
      <c r="A54" s="106"/>
      <c r="B54" s="106"/>
      <c r="C54" s="10" t="s">
        <v>126</v>
      </c>
      <c r="D54" s="13">
        <v>0</v>
      </c>
      <c r="E54" s="13">
        <v>77722</v>
      </c>
      <c r="F54" s="13">
        <v>10954</v>
      </c>
      <c r="G54" s="13">
        <f>SUM(D54:F54)</f>
        <v>88676</v>
      </c>
      <c r="H54" s="13">
        <v>0</v>
      </c>
      <c r="I54" s="13">
        <f>SUM(G54:H54)</f>
        <v>88676</v>
      </c>
    </row>
    <row r="55" spans="1:9" ht="14.25" customHeight="1">
      <c r="A55" s="106"/>
      <c r="B55" s="106"/>
      <c r="C55" s="10" t="s">
        <v>127</v>
      </c>
      <c r="D55" s="13">
        <v>0</v>
      </c>
      <c r="E55" s="13">
        <v>82397</v>
      </c>
      <c r="F55" s="13">
        <v>29565</v>
      </c>
      <c r="G55" s="13">
        <f>SUM(D55:F55)</f>
        <v>111962</v>
      </c>
      <c r="H55" s="13">
        <v>0</v>
      </c>
      <c r="I55" s="13">
        <f>SUM(G55:H55)</f>
        <v>111962</v>
      </c>
    </row>
    <row r="56" spans="1:9" ht="14.25" customHeight="1">
      <c r="A56" s="106"/>
      <c r="B56" s="106"/>
      <c r="C56" s="10" t="s">
        <v>128</v>
      </c>
      <c r="D56" s="13">
        <v>388128</v>
      </c>
      <c r="E56" s="13">
        <v>4589660</v>
      </c>
      <c r="F56" s="13">
        <v>4647961</v>
      </c>
      <c r="G56" s="13">
        <f>SUM(D56:F56)</f>
        <v>9625749</v>
      </c>
      <c r="H56" s="13">
        <v>0</v>
      </c>
      <c r="I56" s="13">
        <f>SUM(G56:H56)</f>
        <v>9625749</v>
      </c>
    </row>
    <row r="57" spans="1:9" ht="14.25" customHeight="1">
      <c r="A57" s="106"/>
      <c r="B57" s="106"/>
      <c r="C57" s="10" t="s">
        <v>129</v>
      </c>
      <c r="D57" s="13">
        <v>7038</v>
      </c>
      <c r="E57" s="13">
        <v>635851</v>
      </c>
      <c r="F57" s="13">
        <v>500103</v>
      </c>
      <c r="G57" s="13">
        <f>SUM(D57:F57)</f>
        <v>1142992</v>
      </c>
      <c r="H57" s="13">
        <v>0</v>
      </c>
      <c r="I57" s="13">
        <f>SUM(G57:H57)</f>
        <v>1142992</v>
      </c>
    </row>
    <row r="58" spans="1:9" ht="14.25" customHeight="1">
      <c r="A58" s="106"/>
      <c r="B58" s="106"/>
      <c r="C58" s="10" t="s">
        <v>130</v>
      </c>
      <c r="D58" s="13">
        <v>120942</v>
      </c>
      <c r="E58" s="13">
        <v>690555</v>
      </c>
      <c r="F58" s="13">
        <v>484278</v>
      </c>
      <c r="G58" s="13">
        <f>SUM(D58:F58)</f>
        <v>1295775</v>
      </c>
      <c r="H58" s="13">
        <v>0</v>
      </c>
      <c r="I58" s="13">
        <f>SUM(G58:H58)</f>
        <v>1295775</v>
      </c>
    </row>
    <row r="59" spans="1:9" ht="14.25" customHeight="1">
      <c r="A59" s="106"/>
      <c r="B59" s="106"/>
      <c r="C59" s="10" t="s">
        <v>131</v>
      </c>
      <c r="D59" s="13">
        <v>10160</v>
      </c>
      <c r="E59" s="13">
        <v>195220</v>
      </c>
      <c r="F59" s="13">
        <v>107400</v>
      </c>
      <c r="G59" s="13">
        <f>SUM(D59:F59)</f>
        <v>312780</v>
      </c>
      <c r="H59" s="13">
        <v>0</v>
      </c>
      <c r="I59" s="13">
        <f>SUM(G59:H59)</f>
        <v>312780</v>
      </c>
    </row>
    <row r="60" spans="1:9" ht="14.25" customHeight="1">
      <c r="A60" s="106"/>
      <c r="B60" s="106"/>
      <c r="C60" s="10" t="s">
        <v>132</v>
      </c>
      <c r="D60" s="13">
        <v>0</v>
      </c>
      <c r="E60" s="13">
        <v>416667</v>
      </c>
      <c r="F60" s="13">
        <v>434192</v>
      </c>
      <c r="G60" s="13">
        <f>SUM(D60:F60)</f>
        <v>850859</v>
      </c>
      <c r="H60" s="13">
        <v>0</v>
      </c>
      <c r="I60" s="13">
        <f>SUM(G60:H60)</f>
        <v>850859</v>
      </c>
    </row>
    <row r="61" spans="1:9" ht="14.25" customHeight="1">
      <c r="A61" s="106"/>
      <c r="B61" s="106"/>
      <c r="C61" s="10" t="s">
        <v>133</v>
      </c>
      <c r="D61" s="13">
        <v>0</v>
      </c>
      <c r="E61" s="13">
        <v>265209</v>
      </c>
      <c r="F61" s="13">
        <v>353116</v>
      </c>
      <c r="G61" s="13">
        <f>SUM(D61:F61)</f>
        <v>618325</v>
      </c>
      <c r="H61" s="13">
        <v>0</v>
      </c>
      <c r="I61" s="13">
        <f>SUM(G61:H61)</f>
        <v>618325</v>
      </c>
    </row>
    <row r="62" spans="1:9" ht="14.25" customHeight="1">
      <c r="A62" s="106"/>
      <c r="B62" s="106"/>
      <c r="C62" s="10" t="s">
        <v>134</v>
      </c>
      <c r="D62" s="13">
        <v>0</v>
      </c>
      <c r="E62" s="13">
        <v>737010</v>
      </c>
      <c r="F62" s="13">
        <v>626681</v>
      </c>
      <c r="G62" s="13">
        <f>SUM(D62:F62)</f>
        <v>1363691</v>
      </c>
      <c r="H62" s="13">
        <v>0</v>
      </c>
      <c r="I62" s="13">
        <f>SUM(G62:H62)</f>
        <v>1363691</v>
      </c>
    </row>
    <row r="63" spans="1:9" ht="14.25" customHeight="1">
      <c r="A63" s="106"/>
      <c r="B63" s="106"/>
      <c r="C63" s="10" t="s">
        <v>135</v>
      </c>
      <c r="D63" s="13">
        <v>0</v>
      </c>
      <c r="E63" s="13">
        <v>182240</v>
      </c>
      <c r="F63" s="13">
        <v>202574</v>
      </c>
      <c r="G63" s="13">
        <f>SUM(D63:F63)</f>
        <v>384814</v>
      </c>
      <c r="H63" s="13">
        <v>0</v>
      </c>
      <c r="I63" s="13">
        <f>SUM(G63:H63)</f>
        <v>384814</v>
      </c>
    </row>
    <row r="64" spans="1:9" ht="14.25" customHeight="1">
      <c r="A64" s="106"/>
      <c r="B64" s="106"/>
      <c r="C64" s="10" t="s">
        <v>136</v>
      </c>
      <c r="D64" s="13">
        <v>6548</v>
      </c>
      <c r="E64" s="13">
        <v>7500</v>
      </c>
      <c r="F64" s="13">
        <v>2431</v>
      </c>
      <c r="G64" s="13">
        <f>SUM(D64:F64)</f>
        <v>16479</v>
      </c>
      <c r="H64" s="13">
        <v>0</v>
      </c>
      <c r="I64" s="13">
        <f>SUM(G64:H64)</f>
        <v>16479</v>
      </c>
    </row>
    <row r="65" spans="1:9" ht="14.25" customHeight="1">
      <c r="A65" s="106"/>
      <c r="B65" s="106"/>
      <c r="C65" s="10" t="s">
        <v>137</v>
      </c>
      <c r="D65" s="13">
        <v>0</v>
      </c>
      <c r="E65" s="13">
        <v>54000</v>
      </c>
      <c r="F65" s="13">
        <v>0</v>
      </c>
      <c r="G65" s="13">
        <f>SUM(D65:F65)</f>
        <v>54000</v>
      </c>
      <c r="H65" s="13">
        <v>0</v>
      </c>
      <c r="I65" s="13">
        <f>SUM(G65:H65)</f>
        <v>54000</v>
      </c>
    </row>
    <row r="66" spans="1:9" ht="14.25" customHeight="1">
      <c r="A66" s="106"/>
      <c r="B66" s="106"/>
      <c r="C66" s="10" t="s">
        <v>138</v>
      </c>
      <c r="D66" s="13">
        <v>0</v>
      </c>
      <c r="E66" s="13">
        <v>406191</v>
      </c>
      <c r="F66" s="13">
        <v>1010518</v>
      </c>
      <c r="G66" s="13">
        <f>SUM(D66:F66)</f>
        <v>1416709</v>
      </c>
      <c r="H66" s="13">
        <v>0</v>
      </c>
      <c r="I66" s="13">
        <f>SUM(G66:H66)</f>
        <v>1416709</v>
      </c>
    </row>
    <row r="67" spans="1:9" ht="14.25" customHeight="1">
      <c r="A67" s="106"/>
      <c r="B67" s="106"/>
      <c r="C67" s="10" t="s">
        <v>139</v>
      </c>
      <c r="D67" s="13">
        <v>486</v>
      </c>
      <c r="E67" s="13">
        <v>24262</v>
      </c>
      <c r="F67" s="13">
        <v>18774</v>
      </c>
      <c r="G67" s="13">
        <f>SUM(D67:F67)</f>
        <v>43522</v>
      </c>
      <c r="H67" s="13">
        <v>0</v>
      </c>
      <c r="I67" s="13">
        <f>SUM(G67:H67)</f>
        <v>43522</v>
      </c>
    </row>
    <row r="68" spans="1:9" ht="14.25" customHeight="1">
      <c r="A68" s="106"/>
      <c r="B68" s="106"/>
      <c r="C68" s="10" t="s">
        <v>140</v>
      </c>
      <c r="D68" s="13">
        <v>180000</v>
      </c>
      <c r="E68" s="13">
        <v>300000</v>
      </c>
      <c r="F68" s="13">
        <v>240000</v>
      </c>
      <c r="G68" s="13">
        <f>SUM(D68:F68)</f>
        <v>720000</v>
      </c>
      <c r="H68" s="13">
        <v>0</v>
      </c>
      <c r="I68" s="13">
        <f>SUM(G68:H68)</f>
        <v>720000</v>
      </c>
    </row>
    <row r="69" spans="1:9" ht="14.25" customHeight="1">
      <c r="A69" s="106"/>
      <c r="B69" s="106"/>
      <c r="C69" s="10" t="s">
        <v>141</v>
      </c>
      <c r="D69" s="13">
        <v>1200</v>
      </c>
      <c r="E69" s="13">
        <v>14300</v>
      </c>
      <c r="F69" s="13">
        <v>12100</v>
      </c>
      <c r="G69" s="13">
        <f>SUM(D69:F69)</f>
        <v>27600</v>
      </c>
      <c r="H69" s="13">
        <v>0</v>
      </c>
      <c r="I69" s="13">
        <f>SUM(G69:H69)</f>
        <v>27600</v>
      </c>
    </row>
    <row r="70" spans="1:9" ht="14.25" customHeight="1">
      <c r="A70" s="106"/>
      <c r="B70" s="106"/>
      <c r="C70" s="10" t="s">
        <v>142</v>
      </c>
      <c r="D70" s="13">
        <v>54000</v>
      </c>
      <c r="E70" s="13">
        <v>162000</v>
      </c>
      <c r="F70" s="13">
        <v>370440</v>
      </c>
      <c r="G70" s="13">
        <f>SUM(D70:F70)</f>
        <v>586440</v>
      </c>
      <c r="H70" s="13">
        <v>0</v>
      </c>
      <c r="I70" s="13">
        <f>SUM(G70:H70)</f>
        <v>586440</v>
      </c>
    </row>
    <row r="71" spans="1:9" ht="14.25" customHeight="1">
      <c r="A71" s="106"/>
      <c r="B71" s="106"/>
      <c r="C71" s="10" t="s">
        <v>143</v>
      </c>
      <c r="D71" s="13">
        <v>0</v>
      </c>
      <c r="E71" s="13">
        <v>118200</v>
      </c>
      <c r="F71" s="13">
        <v>48500</v>
      </c>
      <c r="G71" s="13">
        <f>SUM(D71:F71)</f>
        <v>166700</v>
      </c>
      <c r="H71" s="13">
        <v>0</v>
      </c>
      <c r="I71" s="13">
        <f>SUM(G71:H71)</f>
        <v>166700</v>
      </c>
    </row>
    <row r="72" spans="1:9" ht="14.25" customHeight="1">
      <c r="A72" s="106"/>
      <c r="B72" s="106"/>
      <c r="C72" s="10" t="s">
        <v>144</v>
      </c>
      <c r="D72" s="13">
        <v>7754</v>
      </c>
      <c r="E72" s="13">
        <v>380455</v>
      </c>
      <c r="F72" s="13">
        <v>236854</v>
      </c>
      <c r="G72" s="13">
        <f>SUM(D72:F72)</f>
        <v>625063</v>
      </c>
      <c r="H72" s="13">
        <v>0</v>
      </c>
      <c r="I72" s="13">
        <f>SUM(G72:H72)</f>
        <v>625063</v>
      </c>
    </row>
    <row r="73" spans="1:9" ht="14.25" customHeight="1">
      <c r="A73" s="106"/>
      <c r="B73" s="106"/>
      <c r="C73" s="10" t="s">
        <v>145</v>
      </c>
      <c r="D73" s="13">
        <v>7754</v>
      </c>
      <c r="E73" s="13">
        <v>380455</v>
      </c>
      <c r="F73" s="13">
        <v>236854</v>
      </c>
      <c r="G73" s="13">
        <f>SUM(D73:F73)</f>
        <v>625063</v>
      </c>
      <c r="H73" s="13">
        <v>0</v>
      </c>
      <c r="I73" s="13">
        <f>SUM(G73:H73)</f>
        <v>625063</v>
      </c>
    </row>
    <row r="74" spans="1:9" ht="14.25" customHeight="1">
      <c r="A74" s="106"/>
      <c r="B74" s="106"/>
      <c r="C74" s="10" t="s">
        <v>146</v>
      </c>
      <c r="D74" s="13">
        <v>0</v>
      </c>
      <c r="E74" s="13">
        <v>1154100</v>
      </c>
      <c r="F74" s="13">
        <v>1170150</v>
      </c>
      <c r="G74" s="13">
        <f>SUM(D74:F74)</f>
        <v>2324250</v>
      </c>
      <c r="H74" s="13">
        <v>0</v>
      </c>
      <c r="I74" s="13">
        <f>SUM(G74:H74)</f>
        <v>2324250</v>
      </c>
    </row>
    <row r="75" spans="1:9" ht="14.25" customHeight="1">
      <c r="A75" s="106"/>
      <c r="B75" s="106"/>
      <c r="C75" s="10" t="s">
        <v>147</v>
      </c>
      <c r="D75" s="69">
        <v>0</v>
      </c>
      <c r="E75" s="13">
        <v>1154100</v>
      </c>
      <c r="F75" s="13">
        <v>1170150</v>
      </c>
      <c r="G75" s="13">
        <f t="shared" si="0"/>
        <v>2324250</v>
      </c>
      <c r="H75" s="13">
        <v>0</v>
      </c>
      <c r="I75" s="13">
        <f t="shared" si="1"/>
        <v>2324250</v>
      </c>
    </row>
    <row r="76" spans="1:9" ht="14.25" customHeight="1">
      <c r="A76" s="106"/>
      <c r="B76" s="107"/>
      <c r="C76" s="8" t="s">
        <v>79</v>
      </c>
      <c r="D76" s="14">
        <v>4635358</v>
      </c>
      <c r="E76" s="14">
        <v>129983014</v>
      </c>
      <c r="F76" s="14">
        <v>154651512</v>
      </c>
      <c r="G76" s="14">
        <f t="shared" si="0"/>
        <v>289269884</v>
      </c>
      <c r="H76" s="14">
        <v>0</v>
      </c>
      <c r="I76" s="14">
        <f t="shared" si="1"/>
        <v>289269884</v>
      </c>
    </row>
    <row r="77" spans="1:9" ht="14.25" customHeight="1">
      <c r="A77" s="107"/>
      <c r="B77" s="108" t="s">
        <v>80</v>
      </c>
      <c r="C77" s="109"/>
      <c r="D77" s="25">
        <f>D33-D76</f>
        <v>-4634506</v>
      </c>
      <c r="E77" s="25">
        <f>E33-E76</f>
        <v>14456147</v>
      </c>
      <c r="F77" s="25">
        <f>F33-F76</f>
        <v>17480979</v>
      </c>
      <c r="G77" s="25">
        <f>G33-G76</f>
        <v>27302620</v>
      </c>
      <c r="H77" s="25">
        <f>H33-H76</f>
        <v>0</v>
      </c>
      <c r="I77" s="25">
        <f>I33-I76</f>
        <v>27302620</v>
      </c>
    </row>
    <row r="78" spans="1:9" ht="14.25" customHeight="1">
      <c r="A78" s="105" t="s">
        <v>148</v>
      </c>
      <c r="B78" s="86" t="s">
        <v>149</v>
      </c>
      <c r="C78" s="8" t="s">
        <v>40</v>
      </c>
      <c r="D78" s="14">
        <v>0</v>
      </c>
      <c r="E78" s="14">
        <v>0</v>
      </c>
      <c r="F78" s="14">
        <v>0</v>
      </c>
      <c r="G78" s="14">
        <f t="shared" ref="G78:G81" si="2">SUM(D78:F78)</f>
        <v>0</v>
      </c>
      <c r="H78" s="14">
        <v>0</v>
      </c>
      <c r="I78" s="14">
        <f t="shared" ref="I78:I81" si="3">SUM(G78:H78)</f>
        <v>0</v>
      </c>
    </row>
    <row r="79" spans="1:9" ht="14.25" customHeight="1">
      <c r="A79" s="106"/>
      <c r="B79" s="105" t="s">
        <v>12</v>
      </c>
      <c r="C79" s="83" t="s">
        <v>150</v>
      </c>
      <c r="D79" s="79">
        <v>0</v>
      </c>
      <c r="E79" s="79">
        <v>280000</v>
      </c>
      <c r="F79" s="79">
        <v>127200</v>
      </c>
      <c r="G79" s="79">
        <f t="shared" si="2"/>
        <v>407200</v>
      </c>
      <c r="H79" s="79">
        <v>0</v>
      </c>
      <c r="I79" s="79">
        <f t="shared" si="3"/>
        <v>407200</v>
      </c>
    </row>
    <row r="80" spans="1:9" ht="14.25" customHeight="1">
      <c r="A80" s="106"/>
      <c r="B80" s="111"/>
      <c r="C80" s="10" t="s">
        <v>151</v>
      </c>
      <c r="D80" s="13">
        <v>0</v>
      </c>
      <c r="E80" s="13">
        <v>280000</v>
      </c>
      <c r="F80" s="13">
        <v>127200</v>
      </c>
      <c r="G80" s="13">
        <f t="shared" si="2"/>
        <v>407200</v>
      </c>
      <c r="H80" s="13">
        <v>0</v>
      </c>
      <c r="I80" s="13">
        <f t="shared" si="3"/>
        <v>407200</v>
      </c>
    </row>
    <row r="81" spans="1:9" ht="14.25" customHeight="1">
      <c r="A81" s="106"/>
      <c r="B81" s="112"/>
      <c r="C81" s="8" t="s">
        <v>43</v>
      </c>
      <c r="D81" s="14">
        <v>0</v>
      </c>
      <c r="E81" s="14">
        <v>280000</v>
      </c>
      <c r="F81" s="14">
        <v>127200</v>
      </c>
      <c r="G81" s="14">
        <f t="shared" si="2"/>
        <v>407200</v>
      </c>
      <c r="H81" s="14">
        <v>0</v>
      </c>
      <c r="I81" s="14">
        <f t="shared" si="3"/>
        <v>407200</v>
      </c>
    </row>
    <row r="82" spans="1:9" ht="14.25" customHeight="1">
      <c r="A82" s="107"/>
      <c r="B82" s="108" t="s">
        <v>42</v>
      </c>
      <c r="C82" s="109"/>
      <c r="D82" s="25">
        <f>D78-D81</f>
        <v>0</v>
      </c>
      <c r="E82" s="25">
        <f>E78-E81</f>
        <v>-280000</v>
      </c>
      <c r="F82" s="25">
        <f>F78-F81</f>
        <v>-127200</v>
      </c>
      <c r="G82" s="25">
        <f>G78-G81</f>
        <v>-407200</v>
      </c>
      <c r="H82" s="25">
        <f>H78-H81</f>
        <v>0</v>
      </c>
      <c r="I82" s="25">
        <f>I78-I81</f>
        <v>-407200</v>
      </c>
    </row>
    <row r="83" spans="1:9" ht="14.25" customHeight="1">
      <c r="A83" s="105" t="s">
        <v>48</v>
      </c>
      <c r="B83" s="105" t="s">
        <v>13</v>
      </c>
      <c r="C83" s="10" t="s">
        <v>152</v>
      </c>
      <c r="D83" s="15">
        <v>0</v>
      </c>
      <c r="E83" s="15">
        <v>12156</v>
      </c>
      <c r="F83" s="15">
        <v>5985</v>
      </c>
      <c r="G83" s="13">
        <f t="shared" ref="G83:G95" si="4">SUM(D83:F83)</f>
        <v>18141</v>
      </c>
      <c r="H83" s="13">
        <v>0</v>
      </c>
      <c r="I83" s="13">
        <f t="shared" ref="I83:I95" si="5">SUM(G83:H83)</f>
        <v>18141</v>
      </c>
    </row>
    <row r="84" spans="1:9" ht="14.25" customHeight="1">
      <c r="A84" s="106"/>
      <c r="B84" s="106"/>
      <c r="C84" s="10" t="s">
        <v>153</v>
      </c>
      <c r="D84" s="15">
        <v>0</v>
      </c>
      <c r="E84" s="15">
        <v>12156</v>
      </c>
      <c r="F84" s="15">
        <v>5985</v>
      </c>
      <c r="G84" s="13">
        <f>SUM(D84:F84)</f>
        <v>18141</v>
      </c>
      <c r="H84" s="13">
        <v>0</v>
      </c>
      <c r="I84" s="13">
        <f>SUM(G84:H84)</f>
        <v>18141</v>
      </c>
    </row>
    <row r="85" spans="1:9" ht="14.25" customHeight="1">
      <c r="A85" s="111"/>
      <c r="B85" s="111"/>
      <c r="C85" s="10" t="s">
        <v>170</v>
      </c>
      <c r="D85" s="13">
        <v>5318458</v>
      </c>
      <c r="E85" s="13">
        <v>0</v>
      </c>
      <c r="F85" s="13">
        <v>0</v>
      </c>
      <c r="G85" s="13">
        <f t="shared" si="4"/>
        <v>5318458</v>
      </c>
      <c r="H85" s="13">
        <v>-5318458</v>
      </c>
      <c r="I85" s="13">
        <f t="shared" si="5"/>
        <v>0</v>
      </c>
    </row>
    <row r="86" spans="1:9" ht="14.25" customHeight="1">
      <c r="A86" s="111"/>
      <c r="B86" s="112"/>
      <c r="C86" s="8" t="s">
        <v>81</v>
      </c>
      <c r="D86" s="14">
        <v>5318458</v>
      </c>
      <c r="E86" s="14">
        <v>12156</v>
      </c>
      <c r="F86" s="14">
        <v>5985</v>
      </c>
      <c r="G86" s="14">
        <f t="shared" si="4"/>
        <v>5336599</v>
      </c>
      <c r="H86" s="14">
        <v>-5318458</v>
      </c>
      <c r="I86" s="14">
        <f t="shared" si="5"/>
        <v>18141</v>
      </c>
    </row>
    <row r="87" spans="1:9" ht="14.25" customHeight="1">
      <c r="A87" s="111"/>
      <c r="B87" s="105" t="s">
        <v>12</v>
      </c>
      <c r="C87" s="10" t="s">
        <v>154</v>
      </c>
      <c r="D87" s="13">
        <v>0</v>
      </c>
      <c r="E87" s="13">
        <v>9895212</v>
      </c>
      <c r="F87" s="13">
        <v>9003476</v>
      </c>
      <c r="G87" s="13">
        <f t="shared" si="4"/>
        <v>18898688</v>
      </c>
      <c r="H87" s="13">
        <v>0</v>
      </c>
      <c r="I87" s="13">
        <f t="shared" si="5"/>
        <v>18898688</v>
      </c>
    </row>
    <row r="88" spans="1:9" ht="14.25" customHeight="1">
      <c r="A88" s="111"/>
      <c r="B88" s="106"/>
      <c r="C88" s="10" t="s">
        <v>155</v>
      </c>
      <c r="D88" s="13">
        <v>0</v>
      </c>
      <c r="E88" s="13">
        <v>895212</v>
      </c>
      <c r="F88" s="13">
        <v>1003476</v>
      </c>
      <c r="G88" s="13">
        <f>SUM(D88:F88)</f>
        <v>1898688</v>
      </c>
      <c r="H88" s="13">
        <v>0</v>
      </c>
      <c r="I88" s="13">
        <f>SUM(G88:H88)</f>
        <v>1898688</v>
      </c>
    </row>
    <row r="89" spans="1:9" ht="14.25" customHeight="1">
      <c r="A89" s="111"/>
      <c r="B89" s="106"/>
      <c r="C89" s="10" t="s">
        <v>156</v>
      </c>
      <c r="D89" s="13">
        <v>0</v>
      </c>
      <c r="E89" s="13">
        <v>4000000</v>
      </c>
      <c r="F89" s="13">
        <v>0</v>
      </c>
      <c r="G89" s="13">
        <f>SUM(D89:F89)</f>
        <v>4000000</v>
      </c>
      <c r="H89" s="13">
        <v>0</v>
      </c>
      <c r="I89" s="13">
        <f>SUM(G89:H89)</f>
        <v>4000000</v>
      </c>
    </row>
    <row r="90" spans="1:9" ht="14.25" customHeight="1">
      <c r="A90" s="111"/>
      <c r="B90" s="106"/>
      <c r="C90" s="10" t="s">
        <v>157</v>
      </c>
      <c r="D90" s="13">
        <v>0</v>
      </c>
      <c r="E90" s="13">
        <v>0</v>
      </c>
      <c r="F90" s="13">
        <v>0</v>
      </c>
      <c r="G90" s="13">
        <f>SUM(D90:F90)</f>
        <v>0</v>
      </c>
      <c r="H90" s="13">
        <v>0</v>
      </c>
      <c r="I90" s="13">
        <f>SUM(G90:H90)</f>
        <v>0</v>
      </c>
    </row>
    <row r="91" spans="1:9" ht="14.25" customHeight="1">
      <c r="A91" s="111"/>
      <c r="B91" s="106"/>
      <c r="C91" s="10" t="s">
        <v>158</v>
      </c>
      <c r="D91" s="13">
        <v>0</v>
      </c>
      <c r="E91" s="13">
        <v>1000000</v>
      </c>
      <c r="F91" s="13">
        <v>0</v>
      </c>
      <c r="G91" s="13">
        <f>SUM(D91:F91)</f>
        <v>1000000</v>
      </c>
      <c r="H91" s="13">
        <v>0</v>
      </c>
      <c r="I91" s="13">
        <f>SUM(G91:H91)</f>
        <v>1000000</v>
      </c>
    </row>
    <row r="92" spans="1:9" ht="14.25" customHeight="1">
      <c r="A92" s="111"/>
      <c r="B92" s="106"/>
      <c r="C92" s="10" t="s">
        <v>159</v>
      </c>
      <c r="D92" s="13">
        <v>0</v>
      </c>
      <c r="E92" s="13">
        <v>3000000</v>
      </c>
      <c r="F92" s="13">
        <v>0</v>
      </c>
      <c r="G92" s="13">
        <f>SUM(D92:F92)</f>
        <v>3000000</v>
      </c>
      <c r="H92" s="13">
        <v>0</v>
      </c>
      <c r="I92" s="13">
        <f>SUM(G92:H92)</f>
        <v>3000000</v>
      </c>
    </row>
    <row r="93" spans="1:9" ht="14.25" customHeight="1">
      <c r="A93" s="111"/>
      <c r="B93" s="106"/>
      <c r="C93" s="10" t="s">
        <v>160</v>
      </c>
      <c r="D93" s="13">
        <v>0</v>
      </c>
      <c r="E93" s="13">
        <v>5000000</v>
      </c>
      <c r="F93" s="13">
        <v>8000000</v>
      </c>
      <c r="G93" s="13">
        <f>SUM(D93:F93)</f>
        <v>13000000</v>
      </c>
      <c r="H93" s="13">
        <v>0</v>
      </c>
      <c r="I93" s="13">
        <f>SUM(G93:H93)</f>
        <v>13000000</v>
      </c>
    </row>
    <row r="94" spans="1:9" ht="14.25" customHeight="1">
      <c r="A94" s="111"/>
      <c r="B94" s="111"/>
      <c r="C94" s="10" t="s">
        <v>171</v>
      </c>
      <c r="D94" s="13">
        <v>0</v>
      </c>
      <c r="E94" s="13">
        <v>435753</v>
      </c>
      <c r="F94" s="13">
        <v>4882705</v>
      </c>
      <c r="G94" s="13">
        <f t="shared" si="4"/>
        <v>5318458</v>
      </c>
      <c r="H94" s="13">
        <v>-5318458</v>
      </c>
      <c r="I94" s="13">
        <f t="shared" si="5"/>
        <v>0</v>
      </c>
    </row>
    <row r="95" spans="1:9" ht="14.25" customHeight="1">
      <c r="A95" s="111"/>
      <c r="B95" s="112"/>
      <c r="C95" s="85" t="s">
        <v>77</v>
      </c>
      <c r="D95" s="79">
        <v>0</v>
      </c>
      <c r="E95" s="79">
        <v>10330965</v>
      </c>
      <c r="F95" s="79">
        <v>13886181</v>
      </c>
      <c r="G95" s="79">
        <f t="shared" si="4"/>
        <v>24217146</v>
      </c>
      <c r="H95" s="79">
        <v>-5318458</v>
      </c>
      <c r="I95" s="79">
        <f t="shared" si="5"/>
        <v>18898688</v>
      </c>
    </row>
    <row r="96" spans="1:9" ht="14.25" customHeight="1">
      <c r="A96" s="112"/>
      <c r="B96" s="108" t="s">
        <v>78</v>
      </c>
      <c r="C96" s="109"/>
      <c r="D96" s="25">
        <f>D86-D95</f>
        <v>5318458</v>
      </c>
      <c r="E96" s="25">
        <f>E86-E95</f>
        <v>-10318809</v>
      </c>
      <c r="F96" s="25">
        <f>F86-F95</f>
        <v>-13880196</v>
      </c>
      <c r="G96" s="25">
        <f>G86-G95</f>
        <v>-18880547</v>
      </c>
      <c r="H96" s="25">
        <f>H86-H95</f>
        <v>0</v>
      </c>
      <c r="I96" s="25">
        <f>I86-I95</f>
        <v>-18880547</v>
      </c>
    </row>
    <row r="97" spans="1:9" ht="14.25" customHeight="1">
      <c r="A97" s="108" t="s">
        <v>71</v>
      </c>
      <c r="B97" s="119"/>
      <c r="C97" s="109"/>
      <c r="D97" s="25">
        <f>D77+D82+D96</f>
        <v>683952</v>
      </c>
      <c r="E97" s="25">
        <f>E77+E82+E96</f>
        <v>3857338</v>
      </c>
      <c r="F97" s="25">
        <f>F77+F82+F96</f>
        <v>3473583</v>
      </c>
      <c r="G97" s="25">
        <f>G77+G82+G96</f>
        <v>8014873</v>
      </c>
      <c r="H97" s="25">
        <f>H77+H82+H96</f>
        <v>0</v>
      </c>
      <c r="I97" s="25">
        <f>I77+I82+I96</f>
        <v>8014873</v>
      </c>
    </row>
    <row r="98" spans="1:9" ht="14.25" customHeight="1">
      <c r="A98" s="87"/>
      <c r="B98" s="87"/>
      <c r="C98" s="87"/>
      <c r="D98" s="16"/>
      <c r="E98" s="16"/>
      <c r="F98" s="16"/>
      <c r="G98" s="16"/>
      <c r="H98" s="16"/>
      <c r="I98" s="16"/>
    </row>
    <row r="99" spans="1:9" s="3" customFormat="1" ht="14.25" customHeight="1">
      <c r="A99" s="108" t="s">
        <v>72</v>
      </c>
      <c r="B99" s="119"/>
      <c r="C99" s="109"/>
      <c r="D99" s="25">
        <v>3295842</v>
      </c>
      <c r="E99" s="25">
        <v>28599620</v>
      </c>
      <c r="F99" s="25">
        <v>38487201</v>
      </c>
      <c r="G99" s="14">
        <f>SUM(D99:F99)</f>
        <v>70382663</v>
      </c>
      <c r="H99" s="14">
        <v>0</v>
      </c>
      <c r="I99" s="14">
        <f>SUM(G99:H99)</f>
        <v>70382663</v>
      </c>
    </row>
    <row r="100" spans="1:9" ht="14.25" customHeight="1">
      <c r="A100" s="108" t="s">
        <v>73</v>
      </c>
      <c r="B100" s="119"/>
      <c r="C100" s="109"/>
      <c r="D100" s="25">
        <f>D97+D99</f>
        <v>3979794</v>
      </c>
      <c r="E100" s="25">
        <f>E97+E99</f>
        <v>32456958</v>
      </c>
      <c r="F100" s="25">
        <f>F97+F99</f>
        <v>41960784</v>
      </c>
      <c r="G100" s="25">
        <f>G97+G99</f>
        <v>78397536</v>
      </c>
      <c r="H100" s="25">
        <f>H97+H99</f>
        <v>0</v>
      </c>
      <c r="I100" s="25">
        <f>I97+I99</f>
        <v>78397536</v>
      </c>
    </row>
    <row r="101" spans="1:9" ht="14.25" customHeight="1">
      <c r="A101" s="163"/>
      <c r="B101" s="164"/>
      <c r="C101" s="164"/>
      <c r="D101" s="164"/>
      <c r="E101" s="164"/>
      <c r="F101" s="164"/>
      <c r="G101" s="164"/>
      <c r="H101" s="164"/>
      <c r="I101" s="164"/>
    </row>
    <row r="102" spans="1:9" ht="14.25" customHeight="1"/>
    <row r="103" spans="1:9" ht="14.25" customHeight="1"/>
    <row r="104" spans="1:9" ht="14.25" customHeight="1"/>
    <row r="105" spans="1:9" ht="14.25" customHeight="1"/>
    <row r="106" spans="1:9" ht="14.25" customHeight="1"/>
    <row r="107" spans="1:9" ht="14.25" customHeight="1"/>
    <row r="108" spans="1:9" ht="14.25" customHeight="1"/>
    <row r="109" spans="1:9" ht="14.25" customHeight="1"/>
  </sheetData>
  <sheetProtection algorithmName="SHA-512" hashValue="0vNoEg84qcQ7QMGdQ6sVPg1uNaqFImuvPh4Lkn6M/n0GUwAv4Ccbvfac/aQ+J1IyNmZOZFBtTCPQpoAPrBVBjw==" saltValue="3Aegt+LjEeIgpI4YbGAbMA==" spinCount="100000" sheet="1" scenarios="1" selectLockedCells="1"/>
  <mergeCells count="24">
    <mergeCell ref="A100:C100"/>
    <mergeCell ref="E7:E8"/>
    <mergeCell ref="A101:I101"/>
    <mergeCell ref="A83:A96"/>
    <mergeCell ref="B83:B86"/>
    <mergeCell ref="B87:B95"/>
    <mergeCell ref="B96:C96"/>
    <mergeCell ref="A97:C97"/>
    <mergeCell ref="A99:C99"/>
    <mergeCell ref="A9:A77"/>
    <mergeCell ref="B9:B33"/>
    <mergeCell ref="B34:B76"/>
    <mergeCell ref="B77:C77"/>
    <mergeCell ref="A78:A82"/>
    <mergeCell ref="B79:B81"/>
    <mergeCell ref="B82:C82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5"/>
      <c r="B1" s="115"/>
      <c r="C1" s="20"/>
      <c r="D1" s="20"/>
      <c r="E1" s="20"/>
      <c r="F1" s="116"/>
      <c r="G1" s="116"/>
    </row>
    <row r="2" spans="1:7" ht="15" customHeight="1">
      <c r="A2" s="76"/>
      <c r="B2" s="76"/>
      <c r="C2" s="76"/>
      <c r="D2" s="76"/>
      <c r="E2" s="117" t="s">
        <v>177</v>
      </c>
      <c r="F2" s="117"/>
      <c r="G2" s="117"/>
    </row>
    <row r="3" spans="1:7" ht="14.25">
      <c r="A3" s="118" t="s">
        <v>178</v>
      </c>
      <c r="B3" s="118"/>
      <c r="C3" s="118"/>
      <c r="D3" s="118"/>
      <c r="E3" s="118"/>
      <c r="F3" s="118"/>
      <c r="G3" s="118"/>
    </row>
    <row r="4" spans="1:7">
      <c r="A4" s="76"/>
      <c r="B4" s="76"/>
      <c r="C4" s="76"/>
      <c r="D4" s="76"/>
      <c r="E4" s="76"/>
      <c r="F4" s="76"/>
      <c r="G4" s="76"/>
    </row>
    <row r="5" spans="1:7">
      <c r="A5" s="115" t="s">
        <v>163</v>
      </c>
      <c r="B5" s="115"/>
      <c r="C5" s="115"/>
      <c r="D5" s="115"/>
      <c r="E5" s="115"/>
      <c r="F5" s="115"/>
      <c r="G5" s="115"/>
    </row>
    <row r="6" spans="1:7" ht="13.5" customHeight="1">
      <c r="A6" s="76"/>
      <c r="B6" s="76"/>
      <c r="C6" s="76"/>
      <c r="D6" s="76"/>
      <c r="E6" s="76"/>
      <c r="F6" s="76"/>
      <c r="G6" s="77" t="s">
        <v>56</v>
      </c>
    </row>
    <row r="7" spans="1:7" ht="14.25" customHeight="1">
      <c r="A7" s="102" t="s">
        <v>37</v>
      </c>
      <c r="B7" s="103"/>
      <c r="C7" s="10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105" t="s">
        <v>174</v>
      </c>
      <c r="B8" s="105" t="s">
        <v>149</v>
      </c>
      <c r="C8" s="7" t="s">
        <v>100</v>
      </c>
      <c r="D8" s="13">
        <v>1000</v>
      </c>
      <c r="E8" s="13">
        <v>852</v>
      </c>
      <c r="F8" s="13">
        <f t="shared" ref="F8:F30" si="0">D8-E8</f>
        <v>148</v>
      </c>
      <c r="G8" s="93"/>
    </row>
    <row r="9" spans="1:7" ht="14.25" customHeight="1">
      <c r="A9" s="106"/>
      <c r="B9" s="107"/>
      <c r="C9" s="8" t="s">
        <v>74</v>
      </c>
      <c r="D9" s="14">
        <v>1000</v>
      </c>
      <c r="E9" s="14">
        <v>852</v>
      </c>
      <c r="F9" s="14">
        <f t="shared" si="0"/>
        <v>148</v>
      </c>
      <c r="G9" s="94"/>
    </row>
    <row r="10" spans="1:7" ht="14.25" customHeight="1">
      <c r="A10" s="106"/>
      <c r="B10" s="105" t="s">
        <v>12</v>
      </c>
      <c r="C10" s="7" t="s">
        <v>106</v>
      </c>
      <c r="D10" s="13">
        <v>4216520</v>
      </c>
      <c r="E10" s="13">
        <v>4098190</v>
      </c>
      <c r="F10" s="13">
        <f t="shared" si="0"/>
        <v>118330</v>
      </c>
      <c r="G10" s="93"/>
    </row>
    <row r="11" spans="1:7" ht="14.25" customHeight="1">
      <c r="A11" s="106"/>
      <c r="B11" s="106"/>
      <c r="C11" s="7" t="s">
        <v>107</v>
      </c>
      <c r="D11" s="13">
        <v>10000</v>
      </c>
      <c r="E11" s="13">
        <v>10000</v>
      </c>
      <c r="F11" s="13">
        <f>D11-E11</f>
        <v>0</v>
      </c>
      <c r="G11" s="93"/>
    </row>
    <row r="12" spans="1:7" ht="14.25" customHeight="1">
      <c r="A12" s="106"/>
      <c r="B12" s="106"/>
      <c r="C12" s="7" t="s">
        <v>108</v>
      </c>
      <c r="D12" s="13">
        <v>2740000</v>
      </c>
      <c r="E12" s="13">
        <v>2675600</v>
      </c>
      <c r="F12" s="13">
        <f>D12-E12</f>
        <v>64400</v>
      </c>
      <c r="G12" s="93"/>
    </row>
    <row r="13" spans="1:7" ht="14.25" customHeight="1">
      <c r="A13" s="106"/>
      <c r="B13" s="106"/>
      <c r="C13" s="7" t="s">
        <v>111</v>
      </c>
      <c r="D13" s="13">
        <v>866520</v>
      </c>
      <c r="E13" s="13">
        <v>866520</v>
      </c>
      <c r="F13" s="13">
        <f>D13-E13</f>
        <v>0</v>
      </c>
      <c r="G13" s="93"/>
    </row>
    <row r="14" spans="1:7" ht="14.25" customHeight="1">
      <c r="A14" s="106"/>
      <c r="B14" s="106"/>
      <c r="C14" s="7" t="s">
        <v>116</v>
      </c>
      <c r="D14" s="13">
        <v>600000</v>
      </c>
      <c r="E14" s="13">
        <v>546070</v>
      </c>
      <c r="F14" s="13">
        <f>D14-E14</f>
        <v>53930</v>
      </c>
      <c r="G14" s="93"/>
    </row>
    <row r="15" spans="1:7" ht="14.25" customHeight="1">
      <c r="A15" s="106"/>
      <c r="B15" s="106"/>
      <c r="C15" s="7" t="s">
        <v>117</v>
      </c>
      <c r="D15" s="13">
        <v>150000</v>
      </c>
      <c r="E15" s="13">
        <v>149040</v>
      </c>
      <c r="F15" s="13">
        <f>D15-E15</f>
        <v>960</v>
      </c>
      <c r="G15" s="93"/>
    </row>
    <row r="16" spans="1:7" ht="14.25" customHeight="1">
      <c r="A16" s="106"/>
      <c r="B16" s="106"/>
      <c r="C16" s="7" t="s">
        <v>125</v>
      </c>
      <c r="D16" s="13">
        <v>150000</v>
      </c>
      <c r="E16" s="13">
        <v>149040</v>
      </c>
      <c r="F16" s="13">
        <f>D16-E16</f>
        <v>960</v>
      </c>
      <c r="G16" s="93"/>
    </row>
    <row r="17" spans="1:7" ht="14.25" customHeight="1">
      <c r="A17" s="106"/>
      <c r="B17" s="106"/>
      <c r="C17" s="7" t="s">
        <v>128</v>
      </c>
      <c r="D17" s="13">
        <v>467000</v>
      </c>
      <c r="E17" s="13">
        <v>388128</v>
      </c>
      <c r="F17" s="13">
        <f>D17-E17</f>
        <v>78872</v>
      </c>
      <c r="G17" s="93"/>
    </row>
    <row r="18" spans="1:7" ht="14.25" customHeight="1">
      <c r="A18" s="106"/>
      <c r="B18" s="106"/>
      <c r="C18" s="7" t="s">
        <v>129</v>
      </c>
      <c r="D18" s="13">
        <v>15000</v>
      </c>
      <c r="E18" s="13">
        <v>7038</v>
      </c>
      <c r="F18" s="13">
        <f>D18-E18</f>
        <v>7962</v>
      </c>
      <c r="G18" s="93"/>
    </row>
    <row r="19" spans="1:7" ht="14.25" customHeight="1">
      <c r="A19" s="106"/>
      <c r="B19" s="106"/>
      <c r="C19" s="7" t="s">
        <v>130</v>
      </c>
      <c r="D19" s="13">
        <v>120000</v>
      </c>
      <c r="E19" s="13">
        <v>120942</v>
      </c>
      <c r="F19" s="13">
        <f>D19-E19</f>
        <v>-942</v>
      </c>
      <c r="G19" s="93"/>
    </row>
    <row r="20" spans="1:7" ht="14.25" customHeight="1">
      <c r="A20" s="106"/>
      <c r="B20" s="106"/>
      <c r="C20" s="7" t="s">
        <v>131</v>
      </c>
      <c r="D20" s="13">
        <v>20000</v>
      </c>
      <c r="E20" s="13">
        <v>10160</v>
      </c>
      <c r="F20" s="13">
        <f>D20-E20</f>
        <v>9840</v>
      </c>
      <c r="G20" s="93"/>
    </row>
    <row r="21" spans="1:7" ht="14.25" customHeight="1">
      <c r="A21" s="106"/>
      <c r="B21" s="106"/>
      <c r="C21" s="7" t="s">
        <v>132</v>
      </c>
      <c r="D21" s="13">
        <v>20000</v>
      </c>
      <c r="E21" s="13">
        <v>0</v>
      </c>
      <c r="F21" s="13">
        <f>D21-E21</f>
        <v>20000</v>
      </c>
      <c r="G21" s="93"/>
    </row>
    <row r="22" spans="1:7" ht="14.25" customHeight="1">
      <c r="A22" s="106"/>
      <c r="B22" s="106"/>
      <c r="C22" s="7" t="s">
        <v>133</v>
      </c>
      <c r="D22" s="13">
        <v>30000</v>
      </c>
      <c r="E22" s="13">
        <v>0</v>
      </c>
      <c r="F22" s="13">
        <f>D22-E22</f>
        <v>30000</v>
      </c>
      <c r="G22" s="93"/>
    </row>
    <row r="23" spans="1:7" ht="14.25" customHeight="1">
      <c r="A23" s="106"/>
      <c r="B23" s="106"/>
      <c r="C23" s="7" t="s">
        <v>135</v>
      </c>
      <c r="D23" s="13">
        <v>5000</v>
      </c>
      <c r="E23" s="13">
        <v>0</v>
      </c>
      <c r="F23" s="13">
        <f>D23-E23</f>
        <v>5000</v>
      </c>
      <c r="G23" s="93"/>
    </row>
    <row r="24" spans="1:7" ht="14.25" customHeight="1">
      <c r="A24" s="106"/>
      <c r="B24" s="106"/>
      <c r="C24" s="7" t="s">
        <v>136</v>
      </c>
      <c r="D24" s="13">
        <v>10000</v>
      </c>
      <c r="E24" s="13">
        <v>6548</v>
      </c>
      <c r="F24" s="13">
        <f>D24-E24</f>
        <v>3452</v>
      </c>
      <c r="G24" s="93"/>
    </row>
    <row r="25" spans="1:7" ht="14.25" customHeight="1">
      <c r="A25" s="106"/>
      <c r="B25" s="106"/>
      <c r="C25" s="7" t="s">
        <v>139</v>
      </c>
      <c r="D25" s="13">
        <v>1000</v>
      </c>
      <c r="E25" s="13">
        <v>486</v>
      </c>
      <c r="F25" s="13">
        <f>D25-E25</f>
        <v>514</v>
      </c>
      <c r="G25" s="93"/>
    </row>
    <row r="26" spans="1:7" ht="14.25" customHeight="1">
      <c r="A26" s="106"/>
      <c r="B26" s="106"/>
      <c r="C26" s="7" t="s">
        <v>140</v>
      </c>
      <c r="D26" s="13">
        <v>180000</v>
      </c>
      <c r="E26" s="13">
        <v>180000</v>
      </c>
      <c r="F26" s="13">
        <f>D26-E26</f>
        <v>0</v>
      </c>
      <c r="G26" s="93"/>
    </row>
    <row r="27" spans="1:7" ht="14.25" customHeight="1">
      <c r="A27" s="106"/>
      <c r="B27" s="106"/>
      <c r="C27" s="7" t="s">
        <v>141</v>
      </c>
      <c r="D27" s="13">
        <v>2000</v>
      </c>
      <c r="E27" s="13">
        <v>1200</v>
      </c>
      <c r="F27" s="13">
        <f>D27-E27</f>
        <v>800</v>
      </c>
      <c r="G27" s="93"/>
    </row>
    <row r="28" spans="1:7" ht="14.25" customHeight="1">
      <c r="A28" s="106"/>
      <c r="B28" s="106"/>
      <c r="C28" s="7" t="s">
        <v>142</v>
      </c>
      <c r="D28" s="13">
        <v>54000</v>
      </c>
      <c r="E28" s="13">
        <v>54000</v>
      </c>
      <c r="F28" s="13">
        <f>D28-E28</f>
        <v>0</v>
      </c>
      <c r="G28" s="93"/>
    </row>
    <row r="29" spans="1:7" ht="14.25" customHeight="1">
      <c r="A29" s="106"/>
      <c r="B29" s="106"/>
      <c r="C29" s="9" t="s">
        <v>144</v>
      </c>
      <c r="D29" s="69">
        <v>10000</v>
      </c>
      <c r="E29" s="69">
        <v>7754</v>
      </c>
      <c r="F29" s="13">
        <f t="shared" si="0"/>
        <v>2246</v>
      </c>
      <c r="G29" s="95"/>
    </row>
    <row r="30" spans="1:7" ht="14.25" customHeight="1">
      <c r="A30" s="106"/>
      <c r="B30" s="107"/>
      <c r="C30" s="8" t="s">
        <v>75</v>
      </c>
      <c r="D30" s="14">
        <v>4833520</v>
      </c>
      <c r="E30" s="14">
        <v>4635358</v>
      </c>
      <c r="F30" s="14">
        <f t="shared" si="0"/>
        <v>198162</v>
      </c>
      <c r="G30" s="94"/>
    </row>
    <row r="31" spans="1:7" ht="14.25" customHeight="1">
      <c r="A31" s="107"/>
      <c r="B31" s="108" t="s">
        <v>76</v>
      </c>
      <c r="C31" s="109"/>
      <c r="D31" s="14">
        <v>-4832520</v>
      </c>
      <c r="E31" s="14">
        <v>-4634506</v>
      </c>
      <c r="F31" s="14">
        <f>F9-F30</f>
        <v>-198014</v>
      </c>
      <c r="G31" s="94"/>
    </row>
    <row r="32" spans="1:7" ht="14.25" customHeight="1">
      <c r="A32" s="105" t="s">
        <v>148</v>
      </c>
      <c r="B32" s="81" t="s">
        <v>149</v>
      </c>
      <c r="C32" s="8" t="s">
        <v>40</v>
      </c>
      <c r="D32" s="14">
        <v>0</v>
      </c>
      <c r="E32" s="14">
        <v>0</v>
      </c>
      <c r="F32" s="14">
        <f t="shared" ref="F32:F33" si="1">D32-E32</f>
        <v>0</v>
      </c>
      <c r="G32" s="94"/>
    </row>
    <row r="33" spans="1:7" ht="14.25" customHeight="1">
      <c r="A33" s="106"/>
      <c r="B33" s="82" t="s">
        <v>175</v>
      </c>
      <c r="C33" s="8" t="s">
        <v>39</v>
      </c>
      <c r="D33" s="14">
        <v>0</v>
      </c>
      <c r="E33" s="14">
        <v>0</v>
      </c>
      <c r="F33" s="14">
        <f t="shared" si="1"/>
        <v>0</v>
      </c>
      <c r="G33" s="94"/>
    </row>
    <row r="34" spans="1:7" ht="14.25" customHeight="1">
      <c r="A34" s="107"/>
      <c r="B34" s="99" t="s">
        <v>38</v>
      </c>
      <c r="C34" s="99"/>
      <c r="D34" s="14">
        <v>0</v>
      </c>
      <c r="E34" s="14">
        <v>0</v>
      </c>
      <c r="F34" s="14">
        <f>F32-F33</f>
        <v>0</v>
      </c>
      <c r="G34" s="94"/>
    </row>
    <row r="35" spans="1:7" ht="14.25" customHeight="1">
      <c r="A35" s="105" t="s">
        <v>176</v>
      </c>
      <c r="B35" s="165" t="s">
        <v>149</v>
      </c>
      <c r="C35" s="7" t="s">
        <v>170</v>
      </c>
      <c r="D35" s="13">
        <v>5318700</v>
      </c>
      <c r="E35" s="13">
        <v>5318458</v>
      </c>
      <c r="F35" s="13">
        <f t="shared" ref="F35:F37" si="2">D35-E35</f>
        <v>242</v>
      </c>
      <c r="G35" s="93"/>
    </row>
    <row r="36" spans="1:7" ht="14.25" customHeight="1">
      <c r="A36" s="106"/>
      <c r="B36" s="166"/>
      <c r="C36" s="8" t="s">
        <v>60</v>
      </c>
      <c r="D36" s="14">
        <v>5318700</v>
      </c>
      <c r="E36" s="14">
        <v>5318458</v>
      </c>
      <c r="F36" s="14">
        <f t="shared" si="2"/>
        <v>242</v>
      </c>
      <c r="G36" s="94"/>
    </row>
    <row r="37" spans="1:7" ht="14.25" customHeight="1">
      <c r="A37" s="106"/>
      <c r="B37" s="167" t="s">
        <v>175</v>
      </c>
      <c r="C37" s="8" t="s">
        <v>77</v>
      </c>
      <c r="D37" s="14">
        <v>0</v>
      </c>
      <c r="E37" s="14">
        <v>0</v>
      </c>
      <c r="F37" s="14">
        <f t="shared" si="2"/>
        <v>0</v>
      </c>
      <c r="G37" s="94"/>
    </row>
    <row r="38" spans="1:7" ht="14.25" customHeight="1">
      <c r="A38" s="107"/>
      <c r="B38" s="99" t="s">
        <v>78</v>
      </c>
      <c r="C38" s="99"/>
      <c r="D38" s="14">
        <v>5318700</v>
      </c>
      <c r="E38" s="14">
        <v>5318458</v>
      </c>
      <c r="F38" s="14">
        <f>F36-F37</f>
        <v>242</v>
      </c>
      <c r="G38" s="94"/>
    </row>
    <row r="39" spans="1:7" ht="14.25" customHeight="1">
      <c r="A39" s="101" t="s">
        <v>14</v>
      </c>
      <c r="B39" s="101"/>
      <c r="C39" s="101"/>
      <c r="D39" s="79">
        <v>0</v>
      </c>
      <c r="E39" s="158" t="s">
        <v>161</v>
      </c>
      <c r="F39" s="97">
        <f>D39</f>
        <v>0</v>
      </c>
      <c r="G39" s="160"/>
    </row>
    <row r="40" spans="1:7" ht="14.25" customHeight="1">
      <c r="A40" s="17"/>
      <c r="B40" s="18"/>
      <c r="C40" s="19"/>
      <c r="D40" s="69">
        <v>0</v>
      </c>
      <c r="E40" s="159"/>
      <c r="F40" s="98"/>
      <c r="G40" s="161"/>
    </row>
    <row r="41" spans="1:7" ht="14.25" customHeight="1">
      <c r="A41" s="99" t="s">
        <v>44</v>
      </c>
      <c r="B41" s="99"/>
      <c r="C41" s="99"/>
      <c r="D41" s="14">
        <v>486180</v>
      </c>
      <c r="E41" s="14">
        <v>683952</v>
      </c>
      <c r="F41" s="14">
        <f>F31+F34+F38-F39</f>
        <v>-197772</v>
      </c>
      <c r="G41" s="94"/>
    </row>
    <row r="42" spans="1:7" s="3" customFormat="1" ht="14.25" customHeight="1">
      <c r="A42" s="87"/>
      <c r="B42" s="87"/>
      <c r="C42" s="87"/>
      <c r="D42" s="16"/>
      <c r="E42" s="16"/>
      <c r="F42" s="16"/>
      <c r="G42" s="16"/>
    </row>
    <row r="43" spans="1:7" ht="14.25" customHeight="1">
      <c r="A43" s="99" t="s">
        <v>45</v>
      </c>
      <c r="B43" s="99"/>
      <c r="C43" s="99"/>
      <c r="D43" s="14">
        <v>3295842</v>
      </c>
      <c r="E43" s="14">
        <v>3295842</v>
      </c>
      <c r="F43" s="14">
        <f>D43-E43</f>
        <v>0</v>
      </c>
      <c r="G43" s="94"/>
    </row>
    <row r="44" spans="1:7" ht="14.25" customHeight="1">
      <c r="A44" s="99" t="s">
        <v>46</v>
      </c>
      <c r="B44" s="99"/>
      <c r="C44" s="99"/>
      <c r="D44" s="14">
        <v>3782022</v>
      </c>
      <c r="E44" s="14">
        <v>3979794</v>
      </c>
      <c r="F44" s="14">
        <f>F41+F43</f>
        <v>-197772</v>
      </c>
      <c r="G44" s="94"/>
    </row>
    <row r="45" spans="1:7" ht="14.25" customHeight="1">
      <c r="A45" s="100"/>
      <c r="B45" s="100"/>
      <c r="C45" s="100"/>
      <c r="D45" s="100"/>
      <c r="E45" s="100"/>
      <c r="F45" s="100"/>
      <c r="G45" s="100"/>
    </row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</sheetData>
  <sheetProtection algorithmName="SHA-512" hashValue="1k0H+SIvamwH1KPspJgdDCuXhbXes/yqgO3EzzabVc/esPzK8JOzY6Yzz57EpuSoR+TMYkKvvu0utwE7ua+79w==" saltValue="nT439TeSt0eXMyOaIlb+ng==" spinCount="100000" sheet="1" scenarios="1" selectLockedCells="1"/>
  <mergeCells count="23">
    <mergeCell ref="F39:F40"/>
    <mergeCell ref="G39:G40"/>
    <mergeCell ref="A41:C41"/>
    <mergeCell ref="A43:C43"/>
    <mergeCell ref="A44:C44"/>
    <mergeCell ref="A45:G45"/>
    <mergeCell ref="A35:A38"/>
    <mergeCell ref="B35:B36"/>
    <mergeCell ref="B38:C38"/>
    <mergeCell ref="A39:C39"/>
    <mergeCell ref="E39:E40"/>
    <mergeCell ref="A8:A31"/>
    <mergeCell ref="B8:B9"/>
    <mergeCell ref="B10:B30"/>
    <mergeCell ref="B31:C31"/>
    <mergeCell ref="A32:A34"/>
    <mergeCell ref="B34:C34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5"/>
      <c r="B1" s="115"/>
      <c r="C1" s="20"/>
      <c r="D1" s="20"/>
      <c r="E1" s="20"/>
      <c r="F1" s="116"/>
      <c r="G1" s="116"/>
    </row>
    <row r="2" spans="1:7" ht="15" customHeight="1">
      <c r="A2" s="76"/>
      <c r="B2" s="76"/>
      <c r="C2" s="76"/>
      <c r="D2" s="76"/>
      <c r="E2" s="117" t="s">
        <v>177</v>
      </c>
      <c r="F2" s="117"/>
      <c r="G2" s="117"/>
    </row>
    <row r="3" spans="1:7" ht="14.25">
      <c r="A3" s="118" t="s">
        <v>179</v>
      </c>
      <c r="B3" s="118"/>
      <c r="C3" s="118"/>
      <c r="D3" s="118"/>
      <c r="E3" s="118"/>
      <c r="F3" s="118"/>
      <c r="G3" s="118"/>
    </row>
    <row r="4" spans="1:7">
      <c r="A4" s="76"/>
      <c r="B4" s="76"/>
      <c r="C4" s="76"/>
      <c r="D4" s="76"/>
      <c r="E4" s="76"/>
      <c r="F4" s="76"/>
      <c r="G4" s="76"/>
    </row>
    <row r="5" spans="1:7">
      <c r="A5" s="115" t="s">
        <v>163</v>
      </c>
      <c r="B5" s="115"/>
      <c r="C5" s="115"/>
      <c r="D5" s="115"/>
      <c r="E5" s="115"/>
      <c r="F5" s="115"/>
      <c r="G5" s="115"/>
    </row>
    <row r="6" spans="1:7" ht="13.5" customHeight="1">
      <c r="A6" s="76"/>
      <c r="B6" s="76"/>
      <c r="C6" s="76"/>
      <c r="D6" s="76"/>
      <c r="E6" s="76"/>
      <c r="F6" s="76"/>
      <c r="G6" s="77" t="s">
        <v>56</v>
      </c>
    </row>
    <row r="7" spans="1:7" ht="14.25" customHeight="1">
      <c r="A7" s="102" t="s">
        <v>37</v>
      </c>
      <c r="B7" s="103"/>
      <c r="C7" s="10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105" t="s">
        <v>47</v>
      </c>
      <c r="B8" s="105" t="s">
        <v>11</v>
      </c>
      <c r="C8" s="6" t="s">
        <v>82</v>
      </c>
      <c r="D8" s="79">
        <v>142621140</v>
      </c>
      <c r="E8" s="79">
        <v>142625590</v>
      </c>
      <c r="F8" s="13">
        <f t="shared" ref="F8:F53" si="0">D8-E8</f>
        <v>-4450</v>
      </c>
      <c r="G8" s="92"/>
    </row>
    <row r="9" spans="1:7" ht="14.25" customHeight="1">
      <c r="A9" s="106"/>
      <c r="B9" s="106"/>
      <c r="C9" s="7" t="s">
        <v>83</v>
      </c>
      <c r="D9" s="13">
        <v>124627300</v>
      </c>
      <c r="E9" s="13">
        <v>124627300</v>
      </c>
      <c r="F9" s="13">
        <f>D9-E9</f>
        <v>0</v>
      </c>
      <c r="G9" s="93"/>
    </row>
    <row r="10" spans="1:7" ht="14.25" customHeight="1">
      <c r="A10" s="106"/>
      <c r="B10" s="106"/>
      <c r="C10" s="7" t="s">
        <v>97</v>
      </c>
      <c r="D10" s="13">
        <v>17993840</v>
      </c>
      <c r="E10" s="13">
        <v>17998290</v>
      </c>
      <c r="F10" s="13">
        <f>D10-E10</f>
        <v>-4450</v>
      </c>
      <c r="G10" s="93"/>
    </row>
    <row r="11" spans="1:7" ht="14.25" customHeight="1">
      <c r="A11" s="106"/>
      <c r="B11" s="106"/>
      <c r="C11" s="7" t="s">
        <v>99</v>
      </c>
      <c r="D11" s="13">
        <v>0</v>
      </c>
      <c r="E11" s="13">
        <v>0</v>
      </c>
      <c r="F11" s="13">
        <f>D11-E11</f>
        <v>0</v>
      </c>
      <c r="G11" s="93"/>
    </row>
    <row r="12" spans="1:7" ht="14.25" customHeight="1">
      <c r="A12" s="106"/>
      <c r="B12" s="106"/>
      <c r="C12" s="7" t="s">
        <v>100</v>
      </c>
      <c r="D12" s="13">
        <v>436000</v>
      </c>
      <c r="E12" s="13">
        <v>435753</v>
      </c>
      <c r="F12" s="13">
        <f>D12-E12</f>
        <v>247</v>
      </c>
      <c r="G12" s="93"/>
    </row>
    <row r="13" spans="1:7" ht="14.25" customHeight="1">
      <c r="A13" s="106"/>
      <c r="B13" s="106"/>
      <c r="C13" s="7" t="s">
        <v>101</v>
      </c>
      <c r="D13" s="13">
        <v>1400000</v>
      </c>
      <c r="E13" s="13">
        <v>1377818</v>
      </c>
      <c r="F13" s="13">
        <f>D13-E13</f>
        <v>22182</v>
      </c>
      <c r="G13" s="93"/>
    </row>
    <row r="14" spans="1:7" ht="14.25" customHeight="1">
      <c r="A14" s="106"/>
      <c r="B14" s="106"/>
      <c r="C14" s="7" t="s">
        <v>102</v>
      </c>
      <c r="D14" s="13">
        <v>30000</v>
      </c>
      <c r="E14" s="13">
        <v>30000</v>
      </c>
      <c r="F14" s="13">
        <f>D14-E14</f>
        <v>0</v>
      </c>
      <c r="G14" s="93"/>
    </row>
    <row r="15" spans="1:7" ht="14.25" customHeight="1">
      <c r="A15" s="106"/>
      <c r="B15" s="106"/>
      <c r="C15" s="7" t="s">
        <v>103</v>
      </c>
      <c r="D15" s="13">
        <v>1180000</v>
      </c>
      <c r="E15" s="13">
        <v>1154100</v>
      </c>
      <c r="F15" s="13">
        <f>D15-E15</f>
        <v>25900</v>
      </c>
      <c r="G15" s="93"/>
    </row>
    <row r="16" spans="1:7" ht="14.25" customHeight="1">
      <c r="A16" s="106"/>
      <c r="B16" s="106"/>
      <c r="C16" s="7" t="s">
        <v>104</v>
      </c>
      <c r="D16" s="13">
        <v>190000</v>
      </c>
      <c r="E16" s="13">
        <v>193718</v>
      </c>
      <c r="F16" s="13">
        <f t="shared" si="0"/>
        <v>-3718</v>
      </c>
      <c r="G16" s="93"/>
    </row>
    <row r="17" spans="1:7" ht="14.25" customHeight="1">
      <c r="A17" s="106"/>
      <c r="B17" s="107"/>
      <c r="C17" s="8" t="s">
        <v>74</v>
      </c>
      <c r="D17" s="14">
        <v>144457140</v>
      </c>
      <c r="E17" s="14">
        <v>144439161</v>
      </c>
      <c r="F17" s="14">
        <f t="shared" si="0"/>
        <v>17979</v>
      </c>
      <c r="G17" s="94"/>
    </row>
    <row r="18" spans="1:7" ht="14.25" customHeight="1">
      <c r="A18" s="106"/>
      <c r="B18" s="105" t="s">
        <v>12</v>
      </c>
      <c r="C18" s="7" t="s">
        <v>106</v>
      </c>
      <c r="D18" s="13">
        <v>111184662</v>
      </c>
      <c r="E18" s="13">
        <v>108406254</v>
      </c>
      <c r="F18" s="13">
        <f t="shared" si="0"/>
        <v>2778408</v>
      </c>
      <c r="G18" s="93"/>
    </row>
    <row r="19" spans="1:7" ht="14.25" customHeight="1">
      <c r="A19" s="106"/>
      <c r="B19" s="106"/>
      <c r="C19" s="7" t="s">
        <v>108</v>
      </c>
      <c r="D19" s="13">
        <v>74080000</v>
      </c>
      <c r="E19" s="13">
        <v>71772303</v>
      </c>
      <c r="F19" s="13">
        <f>D19-E19</f>
        <v>2307697</v>
      </c>
      <c r="G19" s="93"/>
    </row>
    <row r="20" spans="1:7" ht="14.25" customHeight="1">
      <c r="A20" s="106"/>
      <c r="B20" s="106"/>
      <c r="C20" s="7" t="s">
        <v>111</v>
      </c>
      <c r="D20" s="13">
        <v>16075006</v>
      </c>
      <c r="E20" s="13">
        <v>16075006</v>
      </c>
      <c r="F20" s="13">
        <f>D20-E20</f>
        <v>0</v>
      </c>
      <c r="G20" s="93"/>
    </row>
    <row r="21" spans="1:7" ht="14.25" customHeight="1">
      <c r="A21" s="106"/>
      <c r="B21" s="106"/>
      <c r="C21" s="7" t="s">
        <v>112</v>
      </c>
      <c r="D21" s="13">
        <v>6000000</v>
      </c>
      <c r="E21" s="13">
        <v>5997760</v>
      </c>
      <c r="F21" s="13">
        <f>D21-E21</f>
        <v>2240</v>
      </c>
      <c r="G21" s="93"/>
    </row>
    <row r="22" spans="1:7" ht="14.25" customHeight="1">
      <c r="A22" s="106"/>
      <c r="B22" s="106"/>
      <c r="C22" s="7" t="s">
        <v>113</v>
      </c>
      <c r="D22" s="13">
        <v>1129656</v>
      </c>
      <c r="E22" s="13">
        <v>1129656</v>
      </c>
      <c r="F22" s="13">
        <f>D22-E22</f>
        <v>0</v>
      </c>
      <c r="G22" s="93"/>
    </row>
    <row r="23" spans="1:7" ht="14.25" customHeight="1">
      <c r="A23" s="106"/>
      <c r="B23" s="106"/>
      <c r="C23" s="7" t="s">
        <v>116</v>
      </c>
      <c r="D23" s="13">
        <v>13900000</v>
      </c>
      <c r="E23" s="13">
        <v>13431529</v>
      </c>
      <c r="F23" s="13">
        <f>D23-E23</f>
        <v>468471</v>
      </c>
      <c r="G23" s="93"/>
    </row>
    <row r="24" spans="1:7" ht="14.25" customHeight="1">
      <c r="A24" s="106"/>
      <c r="B24" s="106"/>
      <c r="C24" s="7" t="s">
        <v>117</v>
      </c>
      <c r="D24" s="13">
        <v>16405000</v>
      </c>
      <c r="E24" s="13">
        <v>15833000</v>
      </c>
      <c r="F24" s="13">
        <f>D24-E24</f>
        <v>572000</v>
      </c>
      <c r="G24" s="93"/>
    </row>
    <row r="25" spans="1:7" ht="14.25" customHeight="1">
      <c r="A25" s="106"/>
      <c r="B25" s="106"/>
      <c r="C25" s="7" t="s">
        <v>118</v>
      </c>
      <c r="D25" s="13">
        <v>8650000</v>
      </c>
      <c r="E25" s="13">
        <v>8445145</v>
      </c>
      <c r="F25" s="13">
        <f>D25-E25</f>
        <v>204855</v>
      </c>
      <c r="G25" s="93"/>
    </row>
    <row r="26" spans="1:7" ht="14.25" customHeight="1">
      <c r="A26" s="106"/>
      <c r="B26" s="106"/>
      <c r="C26" s="7" t="s">
        <v>119</v>
      </c>
      <c r="D26" s="13">
        <v>200000</v>
      </c>
      <c r="E26" s="13">
        <v>191392</v>
      </c>
      <c r="F26" s="13">
        <f>D26-E26</f>
        <v>8608</v>
      </c>
      <c r="G26" s="93"/>
    </row>
    <row r="27" spans="1:7" ht="14.25" customHeight="1">
      <c r="A27" s="106"/>
      <c r="B27" s="106"/>
      <c r="C27" s="7" t="s">
        <v>120</v>
      </c>
      <c r="D27" s="13">
        <v>2000000</v>
      </c>
      <c r="E27" s="13">
        <v>1819906</v>
      </c>
      <c r="F27" s="13">
        <f>D27-E27</f>
        <v>180094</v>
      </c>
      <c r="G27" s="93"/>
    </row>
    <row r="28" spans="1:7" ht="14.25" customHeight="1">
      <c r="A28" s="106"/>
      <c r="B28" s="106"/>
      <c r="C28" s="7" t="s">
        <v>121</v>
      </c>
      <c r="D28" s="13">
        <v>2580000</v>
      </c>
      <c r="E28" s="13">
        <v>2585732</v>
      </c>
      <c r="F28" s="13">
        <f>D28-E28</f>
        <v>-5732</v>
      </c>
      <c r="G28" s="93"/>
    </row>
    <row r="29" spans="1:7" ht="14.25" customHeight="1">
      <c r="A29" s="106"/>
      <c r="B29" s="106"/>
      <c r="C29" s="7" t="s">
        <v>123</v>
      </c>
      <c r="D29" s="13">
        <v>1300000</v>
      </c>
      <c r="E29" s="13">
        <v>1180962</v>
      </c>
      <c r="F29" s="13">
        <f>D29-E29</f>
        <v>119038</v>
      </c>
      <c r="G29" s="93"/>
    </row>
    <row r="30" spans="1:7" ht="14.25" customHeight="1">
      <c r="A30" s="106"/>
      <c r="B30" s="106"/>
      <c r="C30" s="7" t="s">
        <v>124</v>
      </c>
      <c r="D30" s="13">
        <v>495000</v>
      </c>
      <c r="E30" s="13">
        <v>504700</v>
      </c>
      <c r="F30" s="13">
        <f>D30-E30</f>
        <v>-9700</v>
      </c>
      <c r="G30" s="93"/>
    </row>
    <row r="31" spans="1:7" ht="14.25" customHeight="1">
      <c r="A31" s="106"/>
      <c r="B31" s="106"/>
      <c r="C31" s="7" t="s">
        <v>125</v>
      </c>
      <c r="D31" s="13">
        <v>980000</v>
      </c>
      <c r="E31" s="13">
        <v>945044</v>
      </c>
      <c r="F31" s="13">
        <f>D31-E31</f>
        <v>34956</v>
      </c>
      <c r="G31" s="93"/>
    </row>
    <row r="32" spans="1:7" ht="14.25" customHeight="1">
      <c r="A32" s="106"/>
      <c r="B32" s="106"/>
      <c r="C32" s="7" t="s">
        <v>126</v>
      </c>
      <c r="D32" s="13">
        <v>80000</v>
      </c>
      <c r="E32" s="13">
        <v>77722</v>
      </c>
      <c r="F32" s="13">
        <f>D32-E32</f>
        <v>2278</v>
      </c>
      <c r="G32" s="93"/>
    </row>
    <row r="33" spans="1:7" ht="14.25" customHeight="1">
      <c r="A33" s="106"/>
      <c r="B33" s="106"/>
      <c r="C33" s="7" t="s">
        <v>127</v>
      </c>
      <c r="D33" s="13">
        <v>120000</v>
      </c>
      <c r="E33" s="13">
        <v>82397</v>
      </c>
      <c r="F33" s="13">
        <f>D33-E33</f>
        <v>37603</v>
      </c>
      <c r="G33" s="93"/>
    </row>
    <row r="34" spans="1:7" ht="14.25" customHeight="1">
      <c r="A34" s="106"/>
      <c r="B34" s="106"/>
      <c r="C34" s="7" t="s">
        <v>128</v>
      </c>
      <c r="D34" s="13">
        <v>4840000</v>
      </c>
      <c r="E34" s="13">
        <v>4589660</v>
      </c>
      <c r="F34" s="13">
        <f>D34-E34</f>
        <v>250340</v>
      </c>
      <c r="G34" s="93"/>
    </row>
    <row r="35" spans="1:7" ht="14.25" customHeight="1">
      <c r="A35" s="106"/>
      <c r="B35" s="106"/>
      <c r="C35" s="7" t="s">
        <v>129</v>
      </c>
      <c r="D35" s="13">
        <v>620000</v>
      </c>
      <c r="E35" s="13">
        <v>635851</v>
      </c>
      <c r="F35" s="13">
        <f>D35-E35</f>
        <v>-15851</v>
      </c>
      <c r="G35" s="93"/>
    </row>
    <row r="36" spans="1:7" ht="14.25" customHeight="1">
      <c r="A36" s="106"/>
      <c r="B36" s="106"/>
      <c r="C36" s="7" t="s">
        <v>130</v>
      </c>
      <c r="D36" s="13">
        <v>700000</v>
      </c>
      <c r="E36" s="13">
        <v>690555</v>
      </c>
      <c r="F36" s="13">
        <f>D36-E36</f>
        <v>9445</v>
      </c>
      <c r="G36" s="93"/>
    </row>
    <row r="37" spans="1:7" ht="14.25" customHeight="1">
      <c r="A37" s="106"/>
      <c r="B37" s="106"/>
      <c r="C37" s="7" t="s">
        <v>131</v>
      </c>
      <c r="D37" s="13">
        <v>200000</v>
      </c>
      <c r="E37" s="13">
        <v>195220</v>
      </c>
      <c r="F37" s="13">
        <f>D37-E37</f>
        <v>4780</v>
      </c>
      <c r="G37" s="93"/>
    </row>
    <row r="38" spans="1:7" ht="14.25" customHeight="1">
      <c r="A38" s="106"/>
      <c r="B38" s="106"/>
      <c r="C38" s="7" t="s">
        <v>132</v>
      </c>
      <c r="D38" s="13">
        <v>450000</v>
      </c>
      <c r="E38" s="13">
        <v>416667</v>
      </c>
      <c r="F38" s="13">
        <f>D38-E38</f>
        <v>33333</v>
      </c>
      <c r="G38" s="93"/>
    </row>
    <row r="39" spans="1:7" ht="14.25" customHeight="1">
      <c r="A39" s="106"/>
      <c r="B39" s="106"/>
      <c r="C39" s="7" t="s">
        <v>133</v>
      </c>
      <c r="D39" s="13">
        <v>300000</v>
      </c>
      <c r="E39" s="13">
        <v>265209</v>
      </c>
      <c r="F39" s="13">
        <f>D39-E39</f>
        <v>34791</v>
      </c>
      <c r="G39" s="93"/>
    </row>
    <row r="40" spans="1:7" ht="14.25" customHeight="1">
      <c r="A40" s="106"/>
      <c r="B40" s="106"/>
      <c r="C40" s="7" t="s">
        <v>134</v>
      </c>
      <c r="D40" s="13">
        <v>800000</v>
      </c>
      <c r="E40" s="13">
        <v>737010</v>
      </c>
      <c r="F40" s="13">
        <f>D40-E40</f>
        <v>62990</v>
      </c>
      <c r="G40" s="93"/>
    </row>
    <row r="41" spans="1:7" ht="14.25" customHeight="1">
      <c r="A41" s="106"/>
      <c r="B41" s="106"/>
      <c r="C41" s="7" t="s">
        <v>135</v>
      </c>
      <c r="D41" s="13">
        <v>200000</v>
      </c>
      <c r="E41" s="13">
        <v>182240</v>
      </c>
      <c r="F41" s="13">
        <f>D41-E41</f>
        <v>17760</v>
      </c>
      <c r="G41" s="93"/>
    </row>
    <row r="42" spans="1:7" ht="14.25" customHeight="1">
      <c r="A42" s="106"/>
      <c r="B42" s="106"/>
      <c r="C42" s="7" t="s">
        <v>136</v>
      </c>
      <c r="D42" s="13">
        <v>20000</v>
      </c>
      <c r="E42" s="13">
        <v>7500</v>
      </c>
      <c r="F42" s="13">
        <f>D42-E42</f>
        <v>12500</v>
      </c>
      <c r="G42" s="93"/>
    </row>
    <row r="43" spans="1:7" ht="14.25" customHeight="1">
      <c r="A43" s="106"/>
      <c r="B43" s="106"/>
      <c r="C43" s="7" t="s">
        <v>137</v>
      </c>
      <c r="D43" s="13">
        <v>55000</v>
      </c>
      <c r="E43" s="13">
        <v>54000</v>
      </c>
      <c r="F43" s="13">
        <f>D43-E43</f>
        <v>1000</v>
      </c>
      <c r="G43" s="93"/>
    </row>
    <row r="44" spans="1:7" ht="14.25" customHeight="1">
      <c r="A44" s="106"/>
      <c r="B44" s="106"/>
      <c r="C44" s="7" t="s">
        <v>138</v>
      </c>
      <c r="D44" s="13">
        <v>430000</v>
      </c>
      <c r="E44" s="13">
        <v>406191</v>
      </c>
      <c r="F44" s="13">
        <f>D44-E44</f>
        <v>23809</v>
      </c>
      <c r="G44" s="93"/>
    </row>
    <row r="45" spans="1:7" ht="14.25" customHeight="1">
      <c r="A45" s="106"/>
      <c r="B45" s="106"/>
      <c r="C45" s="7" t="s">
        <v>139</v>
      </c>
      <c r="D45" s="13">
        <v>30000</v>
      </c>
      <c r="E45" s="13">
        <v>24262</v>
      </c>
      <c r="F45" s="13">
        <f>D45-E45</f>
        <v>5738</v>
      </c>
      <c r="G45" s="93"/>
    </row>
    <row r="46" spans="1:7" ht="14.25" customHeight="1">
      <c r="A46" s="106"/>
      <c r="B46" s="106"/>
      <c r="C46" s="7" t="s">
        <v>140</v>
      </c>
      <c r="D46" s="13">
        <v>300000</v>
      </c>
      <c r="E46" s="13">
        <v>300000</v>
      </c>
      <c r="F46" s="13">
        <f>D46-E46</f>
        <v>0</v>
      </c>
      <c r="G46" s="93"/>
    </row>
    <row r="47" spans="1:7" ht="14.25" customHeight="1">
      <c r="A47" s="106"/>
      <c r="B47" s="106"/>
      <c r="C47" s="7" t="s">
        <v>141</v>
      </c>
      <c r="D47" s="13">
        <v>15000</v>
      </c>
      <c r="E47" s="13">
        <v>14300</v>
      </c>
      <c r="F47" s="13">
        <f>D47-E47</f>
        <v>700</v>
      </c>
      <c r="G47" s="93"/>
    </row>
    <row r="48" spans="1:7" ht="14.25" customHeight="1">
      <c r="A48" s="106"/>
      <c r="B48" s="106"/>
      <c r="C48" s="7" t="s">
        <v>142</v>
      </c>
      <c r="D48" s="13">
        <v>200000</v>
      </c>
      <c r="E48" s="13">
        <v>162000</v>
      </c>
      <c r="F48" s="13">
        <f>D48-E48</f>
        <v>38000</v>
      </c>
      <c r="G48" s="93"/>
    </row>
    <row r="49" spans="1:7" ht="14.25" customHeight="1">
      <c r="A49" s="106"/>
      <c r="B49" s="106"/>
      <c r="C49" s="7" t="s">
        <v>143</v>
      </c>
      <c r="D49" s="13">
        <v>120000</v>
      </c>
      <c r="E49" s="13">
        <v>118200</v>
      </c>
      <c r="F49" s="13">
        <f>D49-E49</f>
        <v>1800</v>
      </c>
      <c r="G49" s="93"/>
    </row>
    <row r="50" spans="1:7" ht="14.25" customHeight="1">
      <c r="A50" s="106"/>
      <c r="B50" s="106"/>
      <c r="C50" s="7" t="s">
        <v>144</v>
      </c>
      <c r="D50" s="13">
        <v>400000</v>
      </c>
      <c r="E50" s="13">
        <v>380455</v>
      </c>
      <c r="F50" s="13">
        <f>D50-E50</f>
        <v>19545</v>
      </c>
      <c r="G50" s="93"/>
    </row>
    <row r="51" spans="1:7" ht="14.25" customHeight="1">
      <c r="A51" s="106"/>
      <c r="B51" s="106"/>
      <c r="C51" s="7" t="s">
        <v>146</v>
      </c>
      <c r="D51" s="13">
        <v>1180000</v>
      </c>
      <c r="E51" s="13">
        <v>1154100</v>
      </c>
      <c r="F51" s="13">
        <f>D51-E51</f>
        <v>25900</v>
      </c>
      <c r="G51" s="93"/>
    </row>
    <row r="52" spans="1:7" ht="14.25" customHeight="1">
      <c r="A52" s="106"/>
      <c r="B52" s="106"/>
      <c r="C52" s="9" t="s">
        <v>147</v>
      </c>
      <c r="D52" s="69">
        <v>1180000</v>
      </c>
      <c r="E52" s="69">
        <v>1154100</v>
      </c>
      <c r="F52" s="13">
        <f t="shared" si="0"/>
        <v>25900</v>
      </c>
      <c r="G52" s="95"/>
    </row>
    <row r="53" spans="1:7" ht="14.25" customHeight="1">
      <c r="A53" s="106"/>
      <c r="B53" s="107"/>
      <c r="C53" s="8" t="s">
        <v>75</v>
      </c>
      <c r="D53" s="14">
        <v>133609662</v>
      </c>
      <c r="E53" s="14">
        <v>129983014</v>
      </c>
      <c r="F53" s="14">
        <f t="shared" si="0"/>
        <v>3626648</v>
      </c>
      <c r="G53" s="94"/>
    </row>
    <row r="54" spans="1:7" ht="14.25" customHeight="1">
      <c r="A54" s="107"/>
      <c r="B54" s="108" t="s">
        <v>76</v>
      </c>
      <c r="C54" s="109"/>
      <c r="D54" s="14">
        <v>10847478</v>
      </c>
      <c r="E54" s="14">
        <v>14456147</v>
      </c>
      <c r="F54" s="14">
        <f>F17-F53</f>
        <v>-3608669</v>
      </c>
      <c r="G54" s="94"/>
    </row>
    <row r="55" spans="1:7" ht="14.25" customHeight="1">
      <c r="A55" s="105" t="s">
        <v>148</v>
      </c>
      <c r="B55" s="81" t="s">
        <v>149</v>
      </c>
      <c r="C55" s="8" t="s">
        <v>40</v>
      </c>
      <c r="D55" s="14">
        <v>0</v>
      </c>
      <c r="E55" s="14">
        <v>0</v>
      </c>
      <c r="F55" s="14">
        <f t="shared" ref="F55:F58" si="1">D55-E55</f>
        <v>0</v>
      </c>
      <c r="G55" s="94"/>
    </row>
    <row r="56" spans="1:7" ht="14.25" customHeight="1">
      <c r="A56" s="106"/>
      <c r="B56" s="105" t="s">
        <v>12</v>
      </c>
      <c r="C56" s="83" t="s">
        <v>150</v>
      </c>
      <c r="D56" s="79">
        <v>500000</v>
      </c>
      <c r="E56" s="79">
        <v>280000</v>
      </c>
      <c r="F56" s="13">
        <f t="shared" si="1"/>
        <v>220000</v>
      </c>
      <c r="G56" s="92"/>
    </row>
    <row r="57" spans="1:7" ht="14.25" customHeight="1">
      <c r="A57" s="106"/>
      <c r="B57" s="111"/>
      <c r="C57" s="7" t="s">
        <v>151</v>
      </c>
      <c r="D57" s="13">
        <v>500000</v>
      </c>
      <c r="E57" s="13">
        <v>280000</v>
      </c>
      <c r="F57" s="13">
        <f t="shared" si="1"/>
        <v>220000</v>
      </c>
      <c r="G57" s="93"/>
    </row>
    <row r="58" spans="1:7" ht="14.25" customHeight="1">
      <c r="A58" s="106"/>
      <c r="B58" s="112"/>
      <c r="C58" s="8" t="s">
        <v>39</v>
      </c>
      <c r="D58" s="14">
        <v>500000</v>
      </c>
      <c r="E58" s="14">
        <v>280000</v>
      </c>
      <c r="F58" s="14">
        <f t="shared" si="1"/>
        <v>220000</v>
      </c>
      <c r="G58" s="94"/>
    </row>
    <row r="59" spans="1:7" ht="14.25" customHeight="1">
      <c r="A59" s="107"/>
      <c r="B59" s="99" t="s">
        <v>38</v>
      </c>
      <c r="C59" s="99"/>
      <c r="D59" s="14">
        <v>-500000</v>
      </c>
      <c r="E59" s="14">
        <v>-280000</v>
      </c>
      <c r="F59" s="14">
        <f>F55-F58</f>
        <v>-220000</v>
      </c>
      <c r="G59" s="94"/>
    </row>
    <row r="60" spans="1:7" ht="14.25" customHeight="1">
      <c r="A60" s="105" t="s">
        <v>48</v>
      </c>
      <c r="B60" s="105" t="s">
        <v>13</v>
      </c>
      <c r="C60" s="10" t="s">
        <v>152</v>
      </c>
      <c r="D60" s="15">
        <v>12156</v>
      </c>
      <c r="E60" s="13">
        <v>12156</v>
      </c>
      <c r="F60" s="13">
        <f t="shared" ref="F60:F68" si="2">D60-E60</f>
        <v>0</v>
      </c>
      <c r="G60" s="96"/>
    </row>
    <row r="61" spans="1:7" ht="14.25" customHeight="1">
      <c r="A61" s="106"/>
      <c r="B61" s="113"/>
      <c r="C61" s="7" t="s">
        <v>153</v>
      </c>
      <c r="D61" s="13">
        <v>12156</v>
      </c>
      <c r="E61" s="13">
        <v>12156</v>
      </c>
      <c r="F61" s="13">
        <f t="shared" si="2"/>
        <v>0</v>
      </c>
      <c r="G61" s="93"/>
    </row>
    <row r="62" spans="1:7" ht="14.25" customHeight="1">
      <c r="A62" s="106"/>
      <c r="B62" s="114"/>
      <c r="C62" s="8" t="s">
        <v>60</v>
      </c>
      <c r="D62" s="14">
        <v>12156</v>
      </c>
      <c r="E62" s="14">
        <v>12156</v>
      </c>
      <c r="F62" s="14">
        <f t="shared" si="2"/>
        <v>0</v>
      </c>
      <c r="G62" s="94"/>
    </row>
    <row r="63" spans="1:7" ht="14.25" customHeight="1">
      <c r="A63" s="106"/>
      <c r="B63" s="105" t="s">
        <v>12</v>
      </c>
      <c r="C63" s="7" t="s">
        <v>154</v>
      </c>
      <c r="D63" s="13">
        <v>10000000</v>
      </c>
      <c r="E63" s="13">
        <v>9895212</v>
      </c>
      <c r="F63" s="13">
        <f t="shared" si="2"/>
        <v>104788</v>
      </c>
      <c r="G63" s="93"/>
    </row>
    <row r="64" spans="1:7" ht="14.25" customHeight="1">
      <c r="A64" s="106"/>
      <c r="B64" s="106"/>
      <c r="C64" s="7" t="s">
        <v>155</v>
      </c>
      <c r="D64" s="13">
        <v>1000000</v>
      </c>
      <c r="E64" s="13">
        <v>895212</v>
      </c>
      <c r="F64" s="13">
        <f>D64-E64</f>
        <v>104788</v>
      </c>
      <c r="G64" s="93"/>
    </row>
    <row r="65" spans="1:7" ht="14.25" customHeight="1">
      <c r="A65" s="106"/>
      <c r="B65" s="106"/>
      <c r="C65" s="7" t="s">
        <v>156</v>
      </c>
      <c r="D65" s="13">
        <v>4000000</v>
      </c>
      <c r="E65" s="13">
        <v>4000000</v>
      </c>
      <c r="F65" s="13">
        <f>D65-E65</f>
        <v>0</v>
      </c>
      <c r="G65" s="93"/>
    </row>
    <row r="66" spans="1:7" ht="14.25" customHeight="1">
      <c r="A66" s="106"/>
      <c r="B66" s="106"/>
      <c r="C66" s="7" t="s">
        <v>160</v>
      </c>
      <c r="D66" s="13">
        <v>5000000</v>
      </c>
      <c r="E66" s="13">
        <v>5000000</v>
      </c>
      <c r="F66" s="13">
        <f>D66-E66</f>
        <v>0</v>
      </c>
      <c r="G66" s="93"/>
    </row>
    <row r="67" spans="1:7" ht="14.25" customHeight="1">
      <c r="A67" s="106"/>
      <c r="B67" s="113"/>
      <c r="C67" s="7" t="s">
        <v>171</v>
      </c>
      <c r="D67" s="13">
        <v>436000</v>
      </c>
      <c r="E67" s="13">
        <v>435753</v>
      </c>
      <c r="F67" s="13">
        <f t="shared" si="2"/>
        <v>247</v>
      </c>
      <c r="G67" s="93"/>
    </row>
    <row r="68" spans="1:7" ht="14.25" customHeight="1">
      <c r="A68" s="106"/>
      <c r="B68" s="114"/>
      <c r="C68" s="8" t="s">
        <v>77</v>
      </c>
      <c r="D68" s="14">
        <v>10436000</v>
      </c>
      <c r="E68" s="14">
        <v>10330965</v>
      </c>
      <c r="F68" s="14">
        <f t="shared" si="2"/>
        <v>105035</v>
      </c>
      <c r="G68" s="94"/>
    </row>
    <row r="69" spans="1:7" ht="14.25" customHeight="1">
      <c r="A69" s="107"/>
      <c r="B69" s="99" t="s">
        <v>78</v>
      </c>
      <c r="C69" s="99"/>
      <c r="D69" s="14">
        <v>-10423844</v>
      </c>
      <c r="E69" s="14">
        <v>-10318809</v>
      </c>
      <c r="F69" s="14">
        <f>F62-F68</f>
        <v>-105035</v>
      </c>
      <c r="G69" s="94"/>
    </row>
    <row r="70" spans="1:7" ht="14.25" customHeight="1">
      <c r="A70" s="101" t="s">
        <v>14</v>
      </c>
      <c r="B70" s="101"/>
      <c r="C70" s="101"/>
      <c r="D70" s="79">
        <v>0</v>
      </c>
      <c r="E70" s="158" t="s">
        <v>161</v>
      </c>
      <c r="F70" s="97">
        <f>D70</f>
        <v>0</v>
      </c>
      <c r="G70" s="160"/>
    </row>
    <row r="71" spans="1:7" ht="14.25" customHeight="1">
      <c r="A71" s="17"/>
      <c r="B71" s="18"/>
      <c r="C71" s="19"/>
      <c r="D71" s="69">
        <v>0</v>
      </c>
      <c r="E71" s="159"/>
      <c r="F71" s="98"/>
      <c r="G71" s="161"/>
    </row>
    <row r="72" spans="1:7" ht="14.25" customHeight="1">
      <c r="A72" s="99" t="s">
        <v>44</v>
      </c>
      <c r="B72" s="99"/>
      <c r="C72" s="99"/>
      <c r="D72" s="14">
        <v>-76366</v>
      </c>
      <c r="E72" s="14">
        <v>3857338</v>
      </c>
      <c r="F72" s="14">
        <f>F54+F59+F69-F70</f>
        <v>-3933704</v>
      </c>
      <c r="G72" s="94"/>
    </row>
    <row r="73" spans="1:7" s="3" customFormat="1" ht="14.25" customHeight="1">
      <c r="A73" s="87"/>
      <c r="B73" s="87"/>
      <c r="C73" s="87"/>
      <c r="D73" s="16"/>
      <c r="E73" s="16"/>
      <c r="F73" s="16"/>
      <c r="G73" s="16"/>
    </row>
    <row r="74" spans="1:7" ht="14.25" customHeight="1">
      <c r="A74" s="99" t="s">
        <v>45</v>
      </c>
      <c r="B74" s="99"/>
      <c r="C74" s="99"/>
      <c r="D74" s="14">
        <v>28599620</v>
      </c>
      <c r="E74" s="14">
        <v>28599620</v>
      </c>
      <c r="F74" s="14">
        <f>D74-E74</f>
        <v>0</v>
      </c>
      <c r="G74" s="94"/>
    </row>
    <row r="75" spans="1:7" ht="14.25" customHeight="1">
      <c r="A75" s="99" t="s">
        <v>46</v>
      </c>
      <c r="B75" s="99"/>
      <c r="C75" s="99"/>
      <c r="D75" s="14">
        <v>28523254</v>
      </c>
      <c r="E75" s="14">
        <v>32456958</v>
      </c>
      <c r="F75" s="14">
        <f>F72+F74</f>
        <v>-3933704</v>
      </c>
      <c r="G75" s="94"/>
    </row>
    <row r="76" spans="1:7" ht="14.25" customHeight="1">
      <c r="A76" s="100"/>
      <c r="B76" s="100"/>
      <c r="C76" s="100"/>
      <c r="D76" s="100"/>
      <c r="E76" s="100"/>
      <c r="F76" s="100"/>
      <c r="G76" s="100"/>
    </row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</sheetData>
  <sheetProtection algorithmName="SHA-512" hashValue="cuhSRhSaf0N/LE4ojla/mCS16qgr0Vg7j5eGPd4RkOHBrFRE5UgRCXf/3+uWUoDdQClgbOSUp1uSUQHXASZu7Q==" saltValue="FxD4ZqCePWqgpQVgfroEPA==" spinCount="100000" sheet="1" scenarios="1" selectLockedCells="1"/>
  <mergeCells count="25">
    <mergeCell ref="F70:F71"/>
    <mergeCell ref="G70:G71"/>
    <mergeCell ref="A72:C72"/>
    <mergeCell ref="A74:C74"/>
    <mergeCell ref="A75:C75"/>
    <mergeCell ref="A76:G76"/>
    <mergeCell ref="A60:A69"/>
    <mergeCell ref="B60:B62"/>
    <mergeCell ref="B63:B68"/>
    <mergeCell ref="B69:C69"/>
    <mergeCell ref="A70:C70"/>
    <mergeCell ref="E70:E71"/>
    <mergeCell ref="A8:A54"/>
    <mergeCell ref="B8:B17"/>
    <mergeCell ref="B18:B53"/>
    <mergeCell ref="B54:C54"/>
    <mergeCell ref="A55:A59"/>
    <mergeCell ref="B56:B58"/>
    <mergeCell ref="B59:C59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5"/>
      <c r="B1" s="115"/>
      <c r="C1" s="20"/>
      <c r="D1" s="20"/>
      <c r="E1" s="20"/>
      <c r="F1" s="116"/>
      <c r="G1" s="116"/>
    </row>
    <row r="2" spans="1:7" ht="15" customHeight="1">
      <c r="A2" s="76"/>
      <c r="B2" s="76"/>
      <c r="C2" s="76"/>
      <c r="D2" s="76"/>
      <c r="E2" s="117" t="s">
        <v>180</v>
      </c>
      <c r="F2" s="117"/>
      <c r="G2" s="117"/>
    </row>
    <row r="3" spans="1:7" ht="14.25">
      <c r="A3" s="118" t="s">
        <v>181</v>
      </c>
      <c r="B3" s="118"/>
      <c r="C3" s="118"/>
      <c r="D3" s="118"/>
      <c r="E3" s="118"/>
      <c r="F3" s="118"/>
      <c r="G3" s="118"/>
    </row>
    <row r="4" spans="1:7">
      <c r="A4" s="76"/>
      <c r="B4" s="76"/>
      <c r="C4" s="76"/>
      <c r="D4" s="76"/>
      <c r="E4" s="76"/>
      <c r="F4" s="76"/>
      <c r="G4" s="76"/>
    </row>
    <row r="5" spans="1:7">
      <c r="A5" s="115" t="s">
        <v>182</v>
      </c>
      <c r="B5" s="115"/>
      <c r="C5" s="115"/>
      <c r="D5" s="115"/>
      <c r="E5" s="115"/>
      <c r="F5" s="115"/>
      <c r="G5" s="115"/>
    </row>
    <row r="6" spans="1:7" ht="13.5" customHeight="1">
      <c r="A6" s="76"/>
      <c r="B6" s="76"/>
      <c r="C6" s="76"/>
      <c r="D6" s="76"/>
      <c r="E6" s="76"/>
      <c r="F6" s="76"/>
      <c r="G6" s="77" t="s">
        <v>56</v>
      </c>
    </row>
    <row r="7" spans="1:7" ht="14.25" customHeight="1">
      <c r="A7" s="102" t="s">
        <v>37</v>
      </c>
      <c r="B7" s="103"/>
      <c r="C7" s="10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105" t="s">
        <v>47</v>
      </c>
      <c r="B8" s="105" t="s">
        <v>11</v>
      </c>
      <c r="C8" s="6" t="s">
        <v>82</v>
      </c>
      <c r="D8" s="79">
        <v>170582589</v>
      </c>
      <c r="E8" s="79">
        <v>170588214</v>
      </c>
      <c r="F8" s="13">
        <f t="shared" ref="F8:F53" si="0">D8-E8</f>
        <v>-5625</v>
      </c>
      <c r="G8" s="92"/>
    </row>
    <row r="9" spans="1:7" ht="14.25" customHeight="1">
      <c r="A9" s="106"/>
      <c r="B9" s="106"/>
      <c r="C9" s="7" t="s">
        <v>83</v>
      </c>
      <c r="D9" s="13">
        <v>147331940</v>
      </c>
      <c r="E9" s="13">
        <v>147331940</v>
      </c>
      <c r="F9" s="13">
        <f>D9-E9</f>
        <v>0</v>
      </c>
      <c r="G9" s="93"/>
    </row>
    <row r="10" spans="1:7" ht="14.25" customHeight="1">
      <c r="A10" s="106"/>
      <c r="B10" s="106"/>
      <c r="C10" s="7" t="s">
        <v>97</v>
      </c>
      <c r="D10" s="13">
        <v>23250649</v>
      </c>
      <c r="E10" s="13">
        <v>23256274</v>
      </c>
      <c r="F10" s="13">
        <f>D10-E10</f>
        <v>-5625</v>
      </c>
      <c r="G10" s="93"/>
    </row>
    <row r="11" spans="1:7" ht="14.25" customHeight="1">
      <c r="A11" s="106"/>
      <c r="B11" s="106"/>
      <c r="C11" s="7" t="s">
        <v>100</v>
      </c>
      <c r="D11" s="13">
        <v>232700</v>
      </c>
      <c r="E11" s="13">
        <v>232705</v>
      </c>
      <c r="F11" s="13">
        <f>D11-E11</f>
        <v>-5</v>
      </c>
      <c r="G11" s="93"/>
    </row>
    <row r="12" spans="1:7" ht="14.25" customHeight="1">
      <c r="A12" s="106"/>
      <c r="B12" s="106"/>
      <c r="C12" s="7" t="s">
        <v>101</v>
      </c>
      <c r="D12" s="13">
        <v>1360150</v>
      </c>
      <c r="E12" s="13">
        <v>1311572</v>
      </c>
      <c r="F12" s="13">
        <f>D12-E12</f>
        <v>48578</v>
      </c>
      <c r="G12" s="93"/>
    </row>
    <row r="13" spans="1:7" ht="14.25" customHeight="1">
      <c r="A13" s="106"/>
      <c r="B13" s="106"/>
      <c r="C13" s="7" t="s">
        <v>102</v>
      </c>
      <c r="D13" s="13">
        <v>40000</v>
      </c>
      <c r="E13" s="13">
        <v>40000</v>
      </c>
      <c r="F13" s="13">
        <f>D13-E13</f>
        <v>0</v>
      </c>
      <c r="G13" s="93"/>
    </row>
    <row r="14" spans="1:7" ht="14.25" customHeight="1">
      <c r="A14" s="106"/>
      <c r="B14" s="106"/>
      <c r="C14" s="7" t="s">
        <v>103</v>
      </c>
      <c r="D14" s="13">
        <v>1170150</v>
      </c>
      <c r="E14" s="13">
        <v>1170150</v>
      </c>
      <c r="F14" s="13">
        <f>D14-E14</f>
        <v>0</v>
      </c>
      <c r="G14" s="93"/>
    </row>
    <row r="15" spans="1:7" ht="14.25" customHeight="1">
      <c r="A15" s="106"/>
      <c r="B15" s="106"/>
      <c r="C15" s="7" t="s">
        <v>104</v>
      </c>
      <c r="D15" s="13">
        <v>150000</v>
      </c>
      <c r="E15" s="13">
        <v>101422</v>
      </c>
      <c r="F15" s="13">
        <f t="shared" si="0"/>
        <v>48578</v>
      </c>
      <c r="G15" s="93"/>
    </row>
    <row r="16" spans="1:7" ht="14.25" customHeight="1">
      <c r="A16" s="106"/>
      <c r="B16" s="107"/>
      <c r="C16" s="8" t="s">
        <v>74</v>
      </c>
      <c r="D16" s="14">
        <v>172175439</v>
      </c>
      <c r="E16" s="14">
        <v>172132491</v>
      </c>
      <c r="F16" s="14">
        <f t="shared" si="0"/>
        <v>42948</v>
      </c>
      <c r="G16" s="94"/>
    </row>
    <row r="17" spans="1:7" ht="14.25" customHeight="1">
      <c r="A17" s="106"/>
      <c r="B17" s="105" t="s">
        <v>12</v>
      </c>
      <c r="C17" s="7" t="s">
        <v>106</v>
      </c>
      <c r="D17" s="13">
        <v>132024043</v>
      </c>
      <c r="E17" s="13">
        <v>129875125</v>
      </c>
      <c r="F17" s="13">
        <f t="shared" si="0"/>
        <v>2148918</v>
      </c>
      <c r="G17" s="93"/>
    </row>
    <row r="18" spans="1:7" ht="14.25" customHeight="1">
      <c r="A18" s="106"/>
      <c r="B18" s="106"/>
      <c r="C18" s="7" t="s">
        <v>108</v>
      </c>
      <c r="D18" s="13">
        <v>85251600</v>
      </c>
      <c r="E18" s="13">
        <v>83363003</v>
      </c>
      <c r="F18" s="13">
        <f>D18-E18</f>
        <v>1888597</v>
      </c>
      <c r="G18" s="93"/>
    </row>
    <row r="19" spans="1:7" ht="14.25" customHeight="1">
      <c r="A19" s="106"/>
      <c r="B19" s="106"/>
      <c r="C19" s="7" t="s">
        <v>111</v>
      </c>
      <c r="D19" s="13">
        <v>18007621</v>
      </c>
      <c r="E19" s="13">
        <v>18007621</v>
      </c>
      <c r="F19" s="13">
        <f>D19-E19</f>
        <v>0</v>
      </c>
      <c r="G19" s="93"/>
    </row>
    <row r="20" spans="1:7" ht="14.25" customHeight="1">
      <c r="A20" s="106"/>
      <c r="B20" s="106"/>
      <c r="C20" s="7" t="s">
        <v>112</v>
      </c>
      <c r="D20" s="13">
        <v>11532000</v>
      </c>
      <c r="E20" s="13">
        <v>11596130</v>
      </c>
      <c r="F20" s="13">
        <f>D20-E20</f>
        <v>-64130</v>
      </c>
      <c r="G20" s="93"/>
    </row>
    <row r="21" spans="1:7" ht="14.25" customHeight="1">
      <c r="A21" s="106"/>
      <c r="B21" s="106"/>
      <c r="C21" s="7" t="s">
        <v>113</v>
      </c>
      <c r="D21" s="13">
        <v>1123485</v>
      </c>
      <c r="E21" s="13">
        <v>1123485</v>
      </c>
      <c r="F21" s="13">
        <f>D21-E21</f>
        <v>0</v>
      </c>
      <c r="G21" s="93"/>
    </row>
    <row r="22" spans="1:7" ht="14.25" customHeight="1">
      <c r="A22" s="106"/>
      <c r="B22" s="106"/>
      <c r="C22" s="7" t="s">
        <v>116</v>
      </c>
      <c r="D22" s="13">
        <v>16109337</v>
      </c>
      <c r="E22" s="13">
        <v>15784886</v>
      </c>
      <c r="F22" s="13">
        <f>D22-E22</f>
        <v>324451</v>
      </c>
      <c r="G22" s="93"/>
    </row>
    <row r="23" spans="1:7" ht="14.25" customHeight="1">
      <c r="A23" s="106"/>
      <c r="B23" s="106"/>
      <c r="C23" s="7" t="s">
        <v>117</v>
      </c>
      <c r="D23" s="13">
        <v>19745000</v>
      </c>
      <c r="E23" s="13">
        <v>18958276</v>
      </c>
      <c r="F23" s="13">
        <f>D23-E23</f>
        <v>786724</v>
      </c>
      <c r="G23" s="93"/>
    </row>
    <row r="24" spans="1:7" ht="14.25" customHeight="1">
      <c r="A24" s="106"/>
      <c r="B24" s="106"/>
      <c r="C24" s="7" t="s">
        <v>118</v>
      </c>
      <c r="D24" s="13">
        <v>9835000</v>
      </c>
      <c r="E24" s="13">
        <v>9754255</v>
      </c>
      <c r="F24" s="13">
        <f>D24-E24</f>
        <v>80745</v>
      </c>
      <c r="G24" s="93"/>
    </row>
    <row r="25" spans="1:7" ht="14.25" customHeight="1">
      <c r="A25" s="106"/>
      <c r="B25" s="106"/>
      <c r="C25" s="7" t="s">
        <v>119</v>
      </c>
      <c r="D25" s="13">
        <v>250000</v>
      </c>
      <c r="E25" s="13">
        <v>211764</v>
      </c>
      <c r="F25" s="13">
        <f>D25-E25</f>
        <v>38236</v>
      </c>
      <c r="G25" s="93"/>
    </row>
    <row r="26" spans="1:7" ht="14.25" customHeight="1">
      <c r="A26" s="106"/>
      <c r="B26" s="106"/>
      <c r="C26" s="7" t="s">
        <v>120</v>
      </c>
      <c r="D26" s="13">
        <v>2300000</v>
      </c>
      <c r="E26" s="13">
        <v>2043276</v>
      </c>
      <c r="F26" s="13">
        <f>D26-E26</f>
        <v>256724</v>
      </c>
      <c r="G26" s="93"/>
    </row>
    <row r="27" spans="1:7" ht="14.25" customHeight="1">
      <c r="A27" s="106"/>
      <c r="B27" s="106"/>
      <c r="C27" s="7" t="s">
        <v>121</v>
      </c>
      <c r="D27" s="13">
        <v>3150000</v>
      </c>
      <c r="E27" s="13">
        <v>2951188</v>
      </c>
      <c r="F27" s="13">
        <f>D27-E27</f>
        <v>198812</v>
      </c>
      <c r="G27" s="93"/>
    </row>
    <row r="28" spans="1:7" ht="14.25" customHeight="1">
      <c r="A28" s="106"/>
      <c r="B28" s="106"/>
      <c r="C28" s="7" t="s">
        <v>122</v>
      </c>
      <c r="D28" s="13">
        <v>60000</v>
      </c>
      <c r="E28" s="13">
        <v>54400</v>
      </c>
      <c r="F28" s="13">
        <f>D28-E28</f>
        <v>5600</v>
      </c>
      <c r="G28" s="93"/>
    </row>
    <row r="29" spans="1:7" ht="14.25" customHeight="1">
      <c r="A29" s="106"/>
      <c r="B29" s="106"/>
      <c r="C29" s="7" t="s">
        <v>123</v>
      </c>
      <c r="D29" s="13">
        <v>2400000</v>
      </c>
      <c r="E29" s="13">
        <v>2430266</v>
      </c>
      <c r="F29" s="13">
        <f>D29-E29</f>
        <v>-30266</v>
      </c>
      <c r="G29" s="93"/>
    </row>
    <row r="30" spans="1:7" ht="14.25" customHeight="1">
      <c r="A30" s="106"/>
      <c r="B30" s="106"/>
      <c r="C30" s="7" t="s">
        <v>124</v>
      </c>
      <c r="D30" s="13">
        <v>570000</v>
      </c>
      <c r="E30" s="13">
        <v>574810</v>
      </c>
      <c r="F30" s="13">
        <f>D30-E30</f>
        <v>-4810</v>
      </c>
      <c r="G30" s="93"/>
    </row>
    <row r="31" spans="1:7" ht="14.25" customHeight="1">
      <c r="A31" s="106"/>
      <c r="B31" s="106"/>
      <c r="C31" s="7" t="s">
        <v>125</v>
      </c>
      <c r="D31" s="13">
        <v>950000</v>
      </c>
      <c r="E31" s="13">
        <v>897798</v>
      </c>
      <c r="F31" s="13">
        <f>D31-E31</f>
        <v>52202</v>
      </c>
      <c r="G31" s="93"/>
    </row>
    <row r="32" spans="1:7" ht="14.25" customHeight="1">
      <c r="A32" s="106"/>
      <c r="B32" s="106"/>
      <c r="C32" s="7" t="s">
        <v>126</v>
      </c>
      <c r="D32" s="13">
        <v>30000</v>
      </c>
      <c r="E32" s="13">
        <v>10954</v>
      </c>
      <c r="F32" s="13">
        <f>D32-E32</f>
        <v>19046</v>
      </c>
      <c r="G32" s="93"/>
    </row>
    <row r="33" spans="1:7" ht="14.25" customHeight="1">
      <c r="A33" s="106"/>
      <c r="B33" s="106"/>
      <c r="C33" s="7" t="s">
        <v>127</v>
      </c>
      <c r="D33" s="13">
        <v>200000</v>
      </c>
      <c r="E33" s="13">
        <v>29565</v>
      </c>
      <c r="F33" s="13">
        <f>D33-E33</f>
        <v>170435</v>
      </c>
      <c r="G33" s="93"/>
    </row>
    <row r="34" spans="1:7" ht="14.25" customHeight="1">
      <c r="A34" s="106"/>
      <c r="B34" s="106"/>
      <c r="C34" s="7" t="s">
        <v>128</v>
      </c>
      <c r="D34" s="13">
        <v>5380000</v>
      </c>
      <c r="E34" s="13">
        <v>4647961</v>
      </c>
      <c r="F34" s="13">
        <f>D34-E34</f>
        <v>732039</v>
      </c>
      <c r="G34" s="93"/>
    </row>
    <row r="35" spans="1:7" ht="14.25" customHeight="1">
      <c r="A35" s="106"/>
      <c r="B35" s="106"/>
      <c r="C35" s="7" t="s">
        <v>129</v>
      </c>
      <c r="D35" s="13">
        <v>600000</v>
      </c>
      <c r="E35" s="13">
        <v>500103</v>
      </c>
      <c r="F35" s="13">
        <f>D35-E35</f>
        <v>99897</v>
      </c>
      <c r="G35" s="93"/>
    </row>
    <row r="36" spans="1:7" ht="14.25" customHeight="1">
      <c r="A36" s="106"/>
      <c r="B36" s="106"/>
      <c r="C36" s="7" t="s">
        <v>130</v>
      </c>
      <c r="D36" s="13">
        <v>550000</v>
      </c>
      <c r="E36" s="13">
        <v>484278</v>
      </c>
      <c r="F36" s="13">
        <f>D36-E36</f>
        <v>65722</v>
      </c>
      <c r="G36" s="93"/>
    </row>
    <row r="37" spans="1:7" ht="14.25" customHeight="1">
      <c r="A37" s="106"/>
      <c r="B37" s="106"/>
      <c r="C37" s="7" t="s">
        <v>131</v>
      </c>
      <c r="D37" s="13">
        <v>150000</v>
      </c>
      <c r="E37" s="13">
        <v>107400</v>
      </c>
      <c r="F37" s="13">
        <f>D37-E37</f>
        <v>42600</v>
      </c>
      <c r="G37" s="93"/>
    </row>
    <row r="38" spans="1:7" ht="14.25" customHeight="1">
      <c r="A38" s="106"/>
      <c r="B38" s="106"/>
      <c r="C38" s="7" t="s">
        <v>132</v>
      </c>
      <c r="D38" s="13">
        <v>480000</v>
      </c>
      <c r="E38" s="13">
        <v>434192</v>
      </c>
      <c r="F38" s="13">
        <f>D38-E38</f>
        <v>45808</v>
      </c>
      <c r="G38" s="93"/>
    </row>
    <row r="39" spans="1:7" ht="14.25" customHeight="1">
      <c r="A39" s="106"/>
      <c r="B39" s="106"/>
      <c r="C39" s="7" t="s">
        <v>133</v>
      </c>
      <c r="D39" s="13">
        <v>400000</v>
      </c>
      <c r="E39" s="13">
        <v>353116</v>
      </c>
      <c r="F39" s="13">
        <f>D39-E39</f>
        <v>46884</v>
      </c>
      <c r="G39" s="93"/>
    </row>
    <row r="40" spans="1:7" ht="14.25" customHeight="1">
      <c r="A40" s="106"/>
      <c r="B40" s="106"/>
      <c r="C40" s="7" t="s">
        <v>134</v>
      </c>
      <c r="D40" s="13">
        <v>500000</v>
      </c>
      <c r="E40" s="13">
        <v>626681</v>
      </c>
      <c r="F40" s="13">
        <f>D40-E40</f>
        <v>-126681</v>
      </c>
      <c r="G40" s="93"/>
    </row>
    <row r="41" spans="1:7" ht="14.25" customHeight="1">
      <c r="A41" s="106"/>
      <c r="B41" s="106"/>
      <c r="C41" s="7" t="s">
        <v>135</v>
      </c>
      <c r="D41" s="13">
        <v>270000</v>
      </c>
      <c r="E41" s="13">
        <v>202574</v>
      </c>
      <c r="F41" s="13">
        <f>D41-E41</f>
        <v>67426</v>
      </c>
      <c r="G41" s="93"/>
    </row>
    <row r="42" spans="1:7" ht="14.25" customHeight="1">
      <c r="A42" s="106"/>
      <c r="B42" s="106"/>
      <c r="C42" s="7" t="s">
        <v>136</v>
      </c>
      <c r="D42" s="13">
        <v>15000</v>
      </c>
      <c r="E42" s="13">
        <v>2431</v>
      </c>
      <c r="F42" s="13">
        <f>D42-E42</f>
        <v>12569</v>
      </c>
      <c r="G42" s="93"/>
    </row>
    <row r="43" spans="1:7" ht="14.25" customHeight="1">
      <c r="A43" s="106"/>
      <c r="B43" s="106"/>
      <c r="C43" s="7" t="s">
        <v>137</v>
      </c>
      <c r="D43" s="13">
        <v>20000</v>
      </c>
      <c r="E43" s="13">
        <v>0</v>
      </c>
      <c r="F43" s="13">
        <f>D43-E43</f>
        <v>20000</v>
      </c>
      <c r="G43" s="93"/>
    </row>
    <row r="44" spans="1:7" ht="14.25" customHeight="1">
      <c r="A44" s="106"/>
      <c r="B44" s="106"/>
      <c r="C44" s="7" t="s">
        <v>138</v>
      </c>
      <c r="D44" s="13">
        <v>1400000</v>
      </c>
      <c r="E44" s="13">
        <v>1010518</v>
      </c>
      <c r="F44" s="13">
        <f>D44-E44</f>
        <v>389482</v>
      </c>
      <c r="G44" s="93"/>
    </row>
    <row r="45" spans="1:7" ht="14.25" customHeight="1">
      <c r="A45" s="106"/>
      <c r="B45" s="106"/>
      <c r="C45" s="7" t="s">
        <v>139</v>
      </c>
      <c r="D45" s="13">
        <v>20000</v>
      </c>
      <c r="E45" s="13">
        <v>18774</v>
      </c>
      <c r="F45" s="13">
        <f>D45-E45</f>
        <v>1226</v>
      </c>
      <c r="G45" s="93"/>
    </row>
    <row r="46" spans="1:7" ht="14.25" customHeight="1">
      <c r="A46" s="106"/>
      <c r="B46" s="106"/>
      <c r="C46" s="7" t="s">
        <v>140</v>
      </c>
      <c r="D46" s="13">
        <v>240000</v>
      </c>
      <c r="E46" s="13">
        <v>240000</v>
      </c>
      <c r="F46" s="13">
        <f>D46-E46</f>
        <v>0</v>
      </c>
      <c r="G46" s="93"/>
    </row>
    <row r="47" spans="1:7" ht="14.25" customHeight="1">
      <c r="A47" s="106"/>
      <c r="B47" s="106"/>
      <c r="C47" s="7" t="s">
        <v>141</v>
      </c>
      <c r="D47" s="13">
        <v>15000</v>
      </c>
      <c r="E47" s="13">
        <v>12100</v>
      </c>
      <c r="F47" s="13">
        <f>D47-E47</f>
        <v>2900</v>
      </c>
      <c r="G47" s="93"/>
    </row>
    <row r="48" spans="1:7" ht="14.25" customHeight="1">
      <c r="A48" s="106"/>
      <c r="B48" s="106"/>
      <c r="C48" s="7" t="s">
        <v>142</v>
      </c>
      <c r="D48" s="13">
        <v>360000</v>
      </c>
      <c r="E48" s="13">
        <v>370440</v>
      </c>
      <c r="F48" s="13">
        <f>D48-E48</f>
        <v>-10440</v>
      </c>
      <c r="G48" s="93"/>
    </row>
    <row r="49" spans="1:7" ht="14.25" customHeight="1">
      <c r="A49" s="106"/>
      <c r="B49" s="106"/>
      <c r="C49" s="7" t="s">
        <v>143</v>
      </c>
      <c r="D49" s="13">
        <v>60000</v>
      </c>
      <c r="E49" s="13">
        <v>48500</v>
      </c>
      <c r="F49" s="13">
        <f>D49-E49</f>
        <v>11500</v>
      </c>
      <c r="G49" s="93"/>
    </row>
    <row r="50" spans="1:7" ht="14.25" customHeight="1">
      <c r="A50" s="106"/>
      <c r="B50" s="106"/>
      <c r="C50" s="7" t="s">
        <v>144</v>
      </c>
      <c r="D50" s="13">
        <v>300000</v>
      </c>
      <c r="E50" s="13">
        <v>236854</v>
      </c>
      <c r="F50" s="13">
        <f>D50-E50</f>
        <v>63146</v>
      </c>
      <c r="G50" s="93"/>
    </row>
    <row r="51" spans="1:7" ht="14.25" customHeight="1">
      <c r="A51" s="106"/>
      <c r="B51" s="106"/>
      <c r="C51" s="7" t="s">
        <v>146</v>
      </c>
      <c r="D51" s="13">
        <v>1170150</v>
      </c>
      <c r="E51" s="13">
        <v>1170150</v>
      </c>
      <c r="F51" s="13">
        <f>D51-E51</f>
        <v>0</v>
      </c>
      <c r="G51" s="93"/>
    </row>
    <row r="52" spans="1:7" ht="14.25" customHeight="1">
      <c r="A52" s="106"/>
      <c r="B52" s="106"/>
      <c r="C52" s="9" t="s">
        <v>147</v>
      </c>
      <c r="D52" s="69">
        <v>1170150</v>
      </c>
      <c r="E52" s="69">
        <v>1170150</v>
      </c>
      <c r="F52" s="13">
        <f t="shared" si="0"/>
        <v>0</v>
      </c>
      <c r="G52" s="95"/>
    </row>
    <row r="53" spans="1:7" ht="14.25" customHeight="1">
      <c r="A53" s="106"/>
      <c r="B53" s="107"/>
      <c r="C53" s="8" t="s">
        <v>75</v>
      </c>
      <c r="D53" s="14">
        <v>158319193</v>
      </c>
      <c r="E53" s="14">
        <v>154651512</v>
      </c>
      <c r="F53" s="14">
        <f t="shared" si="0"/>
        <v>3667681</v>
      </c>
      <c r="G53" s="94"/>
    </row>
    <row r="54" spans="1:7" ht="14.25" customHeight="1">
      <c r="A54" s="107"/>
      <c r="B54" s="108" t="s">
        <v>76</v>
      </c>
      <c r="C54" s="109"/>
      <c r="D54" s="14">
        <v>13856246</v>
      </c>
      <c r="E54" s="14">
        <v>17480979</v>
      </c>
      <c r="F54" s="14">
        <f>F16-F53</f>
        <v>-3624733</v>
      </c>
      <c r="G54" s="94"/>
    </row>
    <row r="55" spans="1:7" ht="14.25" customHeight="1">
      <c r="A55" s="105" t="s">
        <v>148</v>
      </c>
      <c r="B55" s="81" t="s">
        <v>149</v>
      </c>
      <c r="C55" s="8" t="s">
        <v>40</v>
      </c>
      <c r="D55" s="14">
        <v>0</v>
      </c>
      <c r="E55" s="14">
        <v>0</v>
      </c>
      <c r="F55" s="14">
        <f t="shared" ref="F55:F58" si="1">D55-E55</f>
        <v>0</v>
      </c>
      <c r="G55" s="94"/>
    </row>
    <row r="56" spans="1:7" ht="14.25" customHeight="1">
      <c r="A56" s="106"/>
      <c r="B56" s="105" t="s">
        <v>12</v>
      </c>
      <c r="C56" s="83" t="s">
        <v>150</v>
      </c>
      <c r="D56" s="79">
        <v>127200</v>
      </c>
      <c r="E56" s="79">
        <v>127200</v>
      </c>
      <c r="F56" s="13">
        <f t="shared" si="1"/>
        <v>0</v>
      </c>
      <c r="G56" s="92"/>
    </row>
    <row r="57" spans="1:7" ht="14.25" customHeight="1">
      <c r="A57" s="106"/>
      <c r="B57" s="111"/>
      <c r="C57" s="7" t="s">
        <v>151</v>
      </c>
      <c r="D57" s="13">
        <v>127200</v>
      </c>
      <c r="E57" s="13">
        <v>127200</v>
      </c>
      <c r="F57" s="13">
        <f t="shared" si="1"/>
        <v>0</v>
      </c>
      <c r="G57" s="93"/>
    </row>
    <row r="58" spans="1:7" ht="14.25" customHeight="1">
      <c r="A58" s="106"/>
      <c r="B58" s="112"/>
      <c r="C58" s="8" t="s">
        <v>39</v>
      </c>
      <c r="D58" s="14">
        <v>127200</v>
      </c>
      <c r="E58" s="14">
        <v>127200</v>
      </c>
      <c r="F58" s="14">
        <f t="shared" si="1"/>
        <v>0</v>
      </c>
      <c r="G58" s="94"/>
    </row>
    <row r="59" spans="1:7" ht="14.25" customHeight="1">
      <c r="A59" s="107"/>
      <c r="B59" s="99" t="s">
        <v>38</v>
      </c>
      <c r="C59" s="99"/>
      <c r="D59" s="14">
        <v>-127200</v>
      </c>
      <c r="E59" s="14">
        <v>-127200</v>
      </c>
      <c r="F59" s="14">
        <f>F55-F58</f>
        <v>0</v>
      </c>
      <c r="G59" s="94"/>
    </row>
    <row r="60" spans="1:7" ht="14.25" customHeight="1">
      <c r="A60" s="105" t="s">
        <v>48</v>
      </c>
      <c r="B60" s="105" t="s">
        <v>13</v>
      </c>
      <c r="C60" s="10" t="s">
        <v>152</v>
      </c>
      <c r="D60" s="15">
        <v>5985</v>
      </c>
      <c r="E60" s="13">
        <v>5985</v>
      </c>
      <c r="F60" s="13">
        <f t="shared" ref="F60:F68" si="2">D60-E60</f>
        <v>0</v>
      </c>
      <c r="G60" s="96"/>
    </row>
    <row r="61" spans="1:7" ht="14.25" customHeight="1">
      <c r="A61" s="106"/>
      <c r="B61" s="113"/>
      <c r="C61" s="7" t="s">
        <v>153</v>
      </c>
      <c r="D61" s="13">
        <v>5985</v>
      </c>
      <c r="E61" s="13">
        <v>5985</v>
      </c>
      <c r="F61" s="13">
        <f t="shared" si="2"/>
        <v>0</v>
      </c>
      <c r="G61" s="93"/>
    </row>
    <row r="62" spans="1:7" ht="14.25" customHeight="1">
      <c r="A62" s="106"/>
      <c r="B62" s="114"/>
      <c r="C62" s="8" t="s">
        <v>60</v>
      </c>
      <c r="D62" s="14">
        <v>5985</v>
      </c>
      <c r="E62" s="14">
        <v>5985</v>
      </c>
      <c r="F62" s="14">
        <f t="shared" si="2"/>
        <v>0</v>
      </c>
      <c r="G62" s="94"/>
    </row>
    <row r="63" spans="1:7" ht="14.25" customHeight="1">
      <c r="A63" s="106"/>
      <c r="B63" s="105" t="s">
        <v>12</v>
      </c>
      <c r="C63" s="7" t="s">
        <v>154</v>
      </c>
      <c r="D63" s="13">
        <v>9100000</v>
      </c>
      <c r="E63" s="13">
        <v>9003476</v>
      </c>
      <c r="F63" s="13">
        <f t="shared" si="2"/>
        <v>96524</v>
      </c>
      <c r="G63" s="93"/>
    </row>
    <row r="64" spans="1:7" ht="14.25" customHeight="1">
      <c r="A64" s="106"/>
      <c r="B64" s="106"/>
      <c r="C64" s="7" t="s">
        <v>155</v>
      </c>
      <c r="D64" s="13">
        <v>1100000</v>
      </c>
      <c r="E64" s="13">
        <v>1003476</v>
      </c>
      <c r="F64" s="13">
        <f>D64-E64</f>
        <v>96524</v>
      </c>
      <c r="G64" s="93"/>
    </row>
    <row r="65" spans="1:7" ht="14.25" customHeight="1">
      <c r="A65" s="106"/>
      <c r="B65" s="106"/>
      <c r="C65" s="7" t="s">
        <v>156</v>
      </c>
      <c r="D65" s="13">
        <v>0</v>
      </c>
      <c r="E65" s="13">
        <v>0</v>
      </c>
      <c r="F65" s="13">
        <f>D65-E65</f>
        <v>0</v>
      </c>
      <c r="G65" s="93"/>
    </row>
    <row r="66" spans="1:7" ht="14.25" customHeight="1">
      <c r="A66" s="106"/>
      <c r="B66" s="106"/>
      <c r="C66" s="7" t="s">
        <v>160</v>
      </c>
      <c r="D66" s="13">
        <v>8000000</v>
      </c>
      <c r="E66" s="13">
        <v>8000000</v>
      </c>
      <c r="F66" s="13">
        <f>D66-E66</f>
        <v>0</v>
      </c>
      <c r="G66" s="93"/>
    </row>
    <row r="67" spans="1:7" ht="14.25" customHeight="1">
      <c r="A67" s="106"/>
      <c r="B67" s="113"/>
      <c r="C67" s="7" t="s">
        <v>171</v>
      </c>
      <c r="D67" s="13">
        <v>4882700</v>
      </c>
      <c r="E67" s="13">
        <v>4882705</v>
      </c>
      <c r="F67" s="13">
        <f t="shared" si="2"/>
        <v>-5</v>
      </c>
      <c r="G67" s="93"/>
    </row>
    <row r="68" spans="1:7" ht="14.25" customHeight="1">
      <c r="A68" s="106"/>
      <c r="B68" s="114"/>
      <c r="C68" s="8" t="s">
        <v>77</v>
      </c>
      <c r="D68" s="14">
        <v>13982700</v>
      </c>
      <c r="E68" s="14">
        <v>13886181</v>
      </c>
      <c r="F68" s="14">
        <f t="shared" si="2"/>
        <v>96519</v>
      </c>
      <c r="G68" s="94"/>
    </row>
    <row r="69" spans="1:7" ht="14.25" customHeight="1">
      <c r="A69" s="107"/>
      <c r="B69" s="99" t="s">
        <v>78</v>
      </c>
      <c r="C69" s="99"/>
      <c r="D69" s="14">
        <v>-13976715</v>
      </c>
      <c r="E69" s="14">
        <v>-13880196</v>
      </c>
      <c r="F69" s="14">
        <f>F62-F68</f>
        <v>-96519</v>
      </c>
      <c r="G69" s="94"/>
    </row>
    <row r="70" spans="1:7" ht="14.25" customHeight="1">
      <c r="A70" s="101" t="s">
        <v>14</v>
      </c>
      <c r="B70" s="101"/>
      <c r="C70" s="101"/>
      <c r="D70" s="79">
        <v>0</v>
      </c>
      <c r="E70" s="158" t="s">
        <v>161</v>
      </c>
      <c r="F70" s="97">
        <f>D70</f>
        <v>0</v>
      </c>
      <c r="G70" s="160"/>
    </row>
    <row r="71" spans="1:7" ht="14.25" customHeight="1">
      <c r="A71" s="17"/>
      <c r="B71" s="18"/>
      <c r="C71" s="19"/>
      <c r="D71" s="69">
        <v>0</v>
      </c>
      <c r="E71" s="159"/>
      <c r="F71" s="98"/>
      <c r="G71" s="161"/>
    </row>
    <row r="72" spans="1:7" ht="14.25" customHeight="1">
      <c r="A72" s="99" t="s">
        <v>44</v>
      </c>
      <c r="B72" s="99"/>
      <c r="C72" s="99"/>
      <c r="D72" s="14">
        <v>-247669</v>
      </c>
      <c r="E72" s="14">
        <v>3473583</v>
      </c>
      <c r="F72" s="14">
        <f>F54+F59+F69-F70</f>
        <v>-3721252</v>
      </c>
      <c r="G72" s="94"/>
    </row>
    <row r="73" spans="1:7" s="3" customFormat="1" ht="14.25" customHeight="1">
      <c r="A73" s="87"/>
      <c r="B73" s="87"/>
      <c r="C73" s="87"/>
      <c r="D73" s="16"/>
      <c r="E73" s="16"/>
      <c r="F73" s="16"/>
      <c r="G73" s="16"/>
    </row>
    <row r="74" spans="1:7" ht="14.25" customHeight="1">
      <c r="A74" s="99" t="s">
        <v>45</v>
      </c>
      <c r="B74" s="99"/>
      <c r="C74" s="99"/>
      <c r="D74" s="14">
        <v>38487201</v>
      </c>
      <c r="E74" s="14">
        <v>38487201</v>
      </c>
      <c r="F74" s="14">
        <f>D74-E74</f>
        <v>0</v>
      </c>
      <c r="G74" s="94"/>
    </row>
    <row r="75" spans="1:7" ht="14.25" customHeight="1">
      <c r="A75" s="99" t="s">
        <v>46</v>
      </c>
      <c r="B75" s="99"/>
      <c r="C75" s="99"/>
      <c r="D75" s="14">
        <v>38239532</v>
      </c>
      <c r="E75" s="14">
        <v>41960784</v>
      </c>
      <c r="F75" s="14">
        <f>F72+F74</f>
        <v>-3721252</v>
      </c>
      <c r="G75" s="94"/>
    </row>
    <row r="76" spans="1:7" ht="14.25" customHeight="1">
      <c r="A76" s="100"/>
      <c r="B76" s="100"/>
      <c r="C76" s="100"/>
      <c r="D76" s="100"/>
      <c r="E76" s="100"/>
      <c r="F76" s="100"/>
      <c r="G76" s="100"/>
    </row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</sheetData>
  <sheetProtection algorithmName="SHA-512" hashValue="B4vWxfhgv8agqgYsKLE3+BOlZiwfzLHeoTrD3i5L6GQZYH68esOoDnmk5dYNu3T5qz03OJhnUwRwpsTgCDY6kg==" saltValue="cmcvI8LTNgtf3iu6yZIFnw==" spinCount="100000" sheet="1" scenarios="1" selectLockedCells="1"/>
  <mergeCells count="25">
    <mergeCell ref="F70:F71"/>
    <mergeCell ref="G70:G71"/>
    <mergeCell ref="A72:C72"/>
    <mergeCell ref="A74:C74"/>
    <mergeCell ref="A75:C75"/>
    <mergeCell ref="A76:G76"/>
    <mergeCell ref="A60:A69"/>
    <mergeCell ref="B60:B62"/>
    <mergeCell ref="B63:B68"/>
    <mergeCell ref="B69:C69"/>
    <mergeCell ref="A70:C70"/>
    <mergeCell ref="E70:E71"/>
    <mergeCell ref="A8:A54"/>
    <mergeCell ref="B8:B16"/>
    <mergeCell ref="B17:B53"/>
    <mergeCell ref="B54:C54"/>
    <mergeCell ref="A55:A59"/>
    <mergeCell ref="B56:B58"/>
    <mergeCell ref="B59:C59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7" t="s">
        <v>244</v>
      </c>
      <c r="E2" s="117"/>
      <c r="F2" s="117"/>
    </row>
    <row r="3" spans="1:6" ht="14.25">
      <c r="A3" s="118" t="s">
        <v>245</v>
      </c>
      <c r="B3" s="118"/>
      <c r="C3" s="118"/>
      <c r="D3" s="118"/>
      <c r="E3" s="118"/>
      <c r="F3" s="118"/>
    </row>
    <row r="4" spans="1:6">
      <c r="A4" s="115" t="s">
        <v>163</v>
      </c>
      <c r="B4" s="115"/>
      <c r="C4" s="115"/>
      <c r="D4" s="115"/>
      <c r="E4" s="115"/>
      <c r="F4" s="115"/>
    </row>
    <row r="5" spans="1:6" ht="13.5" customHeight="1">
      <c r="A5" s="76"/>
      <c r="B5" s="76"/>
      <c r="C5" s="76"/>
      <c r="D5" s="76"/>
      <c r="E5" s="76"/>
      <c r="F5" s="77" t="s">
        <v>56</v>
      </c>
    </row>
    <row r="6" spans="1:6" ht="14.25" customHeight="1">
      <c r="A6" s="102" t="s">
        <v>37</v>
      </c>
      <c r="B6" s="103"/>
      <c r="C6" s="104"/>
      <c r="D6" s="8" t="s">
        <v>61</v>
      </c>
      <c r="E6" s="8" t="s">
        <v>62</v>
      </c>
      <c r="F6" s="8" t="s">
        <v>63</v>
      </c>
    </row>
    <row r="7" spans="1:6" ht="14.25" customHeight="1">
      <c r="A7" s="105" t="s">
        <v>22</v>
      </c>
      <c r="B7" s="105" t="s">
        <v>15</v>
      </c>
      <c r="C7" s="83" t="s">
        <v>183</v>
      </c>
      <c r="D7" s="79">
        <v>313213804</v>
      </c>
      <c r="E7" s="79">
        <v>303289310</v>
      </c>
      <c r="F7" s="79">
        <f t="shared" ref="F7:F49" si="0">D7-E7</f>
        <v>9924494</v>
      </c>
    </row>
    <row r="8" spans="1:6" ht="14.25" customHeight="1">
      <c r="A8" s="106"/>
      <c r="B8" s="106"/>
      <c r="C8" s="10" t="s">
        <v>184</v>
      </c>
      <c r="D8" s="13">
        <v>271959240</v>
      </c>
      <c r="E8" s="13">
        <v>242031580</v>
      </c>
      <c r="F8" s="13">
        <f>D8-E8</f>
        <v>29927660</v>
      </c>
    </row>
    <row r="9" spans="1:6" ht="14.25" customHeight="1">
      <c r="A9" s="106"/>
      <c r="B9" s="106"/>
      <c r="C9" s="10" t="s">
        <v>185</v>
      </c>
      <c r="D9" s="13">
        <v>41254564</v>
      </c>
      <c r="E9" s="13">
        <v>61257730</v>
      </c>
      <c r="F9" s="13">
        <f>D9-E9</f>
        <v>-20003166</v>
      </c>
    </row>
    <row r="10" spans="1:6" ht="14.25" customHeight="1">
      <c r="A10" s="106"/>
      <c r="B10" s="106"/>
      <c r="C10" s="10" t="s">
        <v>186</v>
      </c>
      <c r="D10" s="13">
        <v>0</v>
      </c>
      <c r="E10" s="13">
        <v>91302</v>
      </c>
      <c r="F10" s="13">
        <f t="shared" si="0"/>
        <v>-91302</v>
      </c>
    </row>
    <row r="11" spans="1:6" ht="14.25" customHeight="1">
      <c r="A11" s="106"/>
      <c r="B11" s="107"/>
      <c r="C11" s="8" t="s">
        <v>23</v>
      </c>
      <c r="D11" s="14">
        <v>313213804</v>
      </c>
      <c r="E11" s="14">
        <v>303380612</v>
      </c>
      <c r="F11" s="14">
        <f t="shared" si="0"/>
        <v>9833192</v>
      </c>
    </row>
    <row r="12" spans="1:6" ht="14.25" customHeight="1">
      <c r="A12" s="106"/>
      <c r="B12" s="106" t="s">
        <v>16</v>
      </c>
      <c r="C12" s="10" t="s">
        <v>187</v>
      </c>
      <c r="D12" s="13">
        <v>244260116</v>
      </c>
      <c r="E12" s="13">
        <v>238996171</v>
      </c>
      <c r="F12" s="13">
        <f t="shared" si="0"/>
        <v>5263945</v>
      </c>
    </row>
    <row r="13" spans="1:6" ht="14.25" customHeight="1">
      <c r="A13" s="106"/>
      <c r="B13" s="106"/>
      <c r="C13" s="10" t="s">
        <v>188</v>
      </c>
      <c r="D13" s="13">
        <v>10000</v>
      </c>
      <c r="E13" s="13">
        <v>10000</v>
      </c>
      <c r="F13" s="13">
        <f>D13-E13</f>
        <v>0</v>
      </c>
    </row>
    <row r="14" spans="1:6" ht="14.25" customHeight="1">
      <c r="A14" s="106"/>
      <c r="B14" s="106"/>
      <c r="C14" s="10" t="s">
        <v>189</v>
      </c>
      <c r="D14" s="13">
        <v>157810906</v>
      </c>
      <c r="E14" s="13">
        <v>154010326</v>
      </c>
      <c r="F14" s="13">
        <f>D14-E14</f>
        <v>3800580</v>
      </c>
    </row>
    <row r="15" spans="1:6" ht="14.25" customHeight="1">
      <c r="A15" s="106"/>
      <c r="B15" s="106"/>
      <c r="C15" s="10" t="s">
        <v>190</v>
      </c>
      <c r="D15" s="13">
        <v>34949147</v>
      </c>
      <c r="E15" s="13">
        <v>34035324</v>
      </c>
      <c r="F15" s="13">
        <f>D15-E15</f>
        <v>913823</v>
      </c>
    </row>
    <row r="16" spans="1:6" ht="14.25" customHeight="1">
      <c r="A16" s="106"/>
      <c r="B16" s="106"/>
      <c r="C16" s="10" t="s">
        <v>191</v>
      </c>
      <c r="D16" s="13">
        <v>17593890</v>
      </c>
      <c r="E16" s="13">
        <v>17791307</v>
      </c>
      <c r="F16" s="13">
        <f>D16-E16</f>
        <v>-197417</v>
      </c>
    </row>
    <row r="17" spans="1:6" ht="14.25" customHeight="1">
      <c r="A17" s="106"/>
      <c r="B17" s="106"/>
      <c r="C17" s="10" t="s">
        <v>192</v>
      </c>
      <c r="D17" s="13">
        <v>4133688</v>
      </c>
      <c r="E17" s="13">
        <v>4375448</v>
      </c>
      <c r="F17" s="13">
        <f>D17-E17</f>
        <v>-241760</v>
      </c>
    </row>
    <row r="18" spans="1:6" ht="14.25" customHeight="1">
      <c r="A18" s="106"/>
      <c r="B18" s="106"/>
      <c r="C18" s="10" t="s">
        <v>193</v>
      </c>
      <c r="D18" s="13">
        <v>29762485</v>
      </c>
      <c r="E18" s="13">
        <v>28773766</v>
      </c>
      <c r="F18" s="13">
        <f>D18-E18</f>
        <v>988719</v>
      </c>
    </row>
    <row r="19" spans="1:6" ht="14.25" customHeight="1">
      <c r="A19" s="106"/>
      <c r="B19" s="106"/>
      <c r="C19" s="10" t="s">
        <v>194</v>
      </c>
      <c r="D19" s="13">
        <v>34940316</v>
      </c>
      <c r="E19" s="13">
        <v>34502188</v>
      </c>
      <c r="F19" s="13">
        <f>D19-E19</f>
        <v>438128</v>
      </c>
    </row>
    <row r="20" spans="1:6" ht="14.25" customHeight="1">
      <c r="A20" s="106"/>
      <c r="B20" s="106"/>
      <c r="C20" s="10" t="s">
        <v>195</v>
      </c>
      <c r="D20" s="13">
        <v>18199400</v>
      </c>
      <c r="E20" s="13">
        <v>18025784</v>
      </c>
      <c r="F20" s="13">
        <f>D20-E20</f>
        <v>173616</v>
      </c>
    </row>
    <row r="21" spans="1:6" ht="14.25" customHeight="1">
      <c r="A21" s="106"/>
      <c r="B21" s="106"/>
      <c r="C21" s="10" t="s">
        <v>196</v>
      </c>
      <c r="D21" s="13">
        <v>403156</v>
      </c>
      <c r="E21" s="13">
        <v>401639</v>
      </c>
      <c r="F21" s="13">
        <f>D21-E21</f>
        <v>1517</v>
      </c>
    </row>
    <row r="22" spans="1:6" ht="14.25" customHeight="1">
      <c r="A22" s="106"/>
      <c r="B22" s="106"/>
      <c r="C22" s="10" t="s">
        <v>197</v>
      </c>
      <c r="D22" s="13">
        <v>3863182</v>
      </c>
      <c r="E22" s="13">
        <v>3607920</v>
      </c>
      <c r="F22" s="13">
        <f>D22-E22</f>
        <v>255262</v>
      </c>
    </row>
    <row r="23" spans="1:6" ht="14.25" customHeight="1">
      <c r="A23" s="106"/>
      <c r="B23" s="106"/>
      <c r="C23" s="10" t="s">
        <v>198</v>
      </c>
      <c r="D23" s="13">
        <v>5536920</v>
      </c>
      <c r="E23" s="13">
        <v>5605815</v>
      </c>
      <c r="F23" s="13">
        <f>D23-E23</f>
        <v>-68895</v>
      </c>
    </row>
    <row r="24" spans="1:6" ht="14.25" customHeight="1">
      <c r="A24" s="106"/>
      <c r="B24" s="106"/>
      <c r="C24" s="10" t="s">
        <v>199</v>
      </c>
      <c r="D24" s="13">
        <v>54400</v>
      </c>
      <c r="E24" s="13">
        <v>129400</v>
      </c>
      <c r="F24" s="13">
        <f>D24-E24</f>
        <v>-75000</v>
      </c>
    </row>
    <row r="25" spans="1:6" ht="14.25" customHeight="1">
      <c r="A25" s="106"/>
      <c r="B25" s="106"/>
      <c r="C25" s="10" t="s">
        <v>200</v>
      </c>
      <c r="D25" s="13">
        <v>3611228</v>
      </c>
      <c r="E25" s="13">
        <v>3496522</v>
      </c>
      <c r="F25" s="13">
        <f>D25-E25</f>
        <v>114706</v>
      </c>
    </row>
    <row r="26" spans="1:6" ht="14.25" customHeight="1">
      <c r="A26" s="106"/>
      <c r="B26" s="106"/>
      <c r="C26" s="10" t="s">
        <v>201</v>
      </c>
      <c r="D26" s="13">
        <v>1079510</v>
      </c>
      <c r="E26" s="13">
        <v>1056790</v>
      </c>
      <c r="F26" s="13">
        <f>D26-E26</f>
        <v>22720</v>
      </c>
    </row>
    <row r="27" spans="1:6" ht="14.25" customHeight="1">
      <c r="A27" s="106"/>
      <c r="B27" s="106"/>
      <c r="C27" s="10" t="s">
        <v>202</v>
      </c>
      <c r="D27" s="13">
        <v>1991882</v>
      </c>
      <c r="E27" s="13">
        <v>1985877</v>
      </c>
      <c r="F27" s="13">
        <f>D27-E27</f>
        <v>6005</v>
      </c>
    </row>
    <row r="28" spans="1:6" ht="14.25" customHeight="1">
      <c r="A28" s="106"/>
      <c r="B28" s="106"/>
      <c r="C28" s="10" t="s">
        <v>203</v>
      </c>
      <c r="D28" s="13">
        <v>88676</v>
      </c>
      <c r="E28" s="13">
        <v>39963</v>
      </c>
      <c r="F28" s="13">
        <f>D28-E28</f>
        <v>48713</v>
      </c>
    </row>
    <row r="29" spans="1:6" ht="14.25" customHeight="1">
      <c r="A29" s="106"/>
      <c r="B29" s="106"/>
      <c r="C29" s="10" t="s">
        <v>204</v>
      </c>
      <c r="D29" s="13">
        <v>111962</v>
      </c>
      <c r="E29" s="13">
        <v>152478</v>
      </c>
      <c r="F29" s="13">
        <f>D29-E29</f>
        <v>-40516</v>
      </c>
    </row>
    <row r="30" spans="1:6" ht="14.25" customHeight="1">
      <c r="A30" s="106"/>
      <c r="B30" s="106"/>
      <c r="C30" s="10" t="s">
        <v>205</v>
      </c>
      <c r="D30" s="13">
        <v>9625749</v>
      </c>
      <c r="E30" s="13">
        <v>12479943</v>
      </c>
      <c r="F30" s="13">
        <f>D30-E30</f>
        <v>-2854194</v>
      </c>
    </row>
    <row r="31" spans="1:6" ht="14.25" customHeight="1">
      <c r="A31" s="106"/>
      <c r="B31" s="106"/>
      <c r="C31" s="10" t="s">
        <v>206</v>
      </c>
      <c r="D31" s="13">
        <v>1142992</v>
      </c>
      <c r="E31" s="13">
        <v>1027338</v>
      </c>
      <c r="F31" s="13">
        <f>D31-E31</f>
        <v>115654</v>
      </c>
    </row>
    <row r="32" spans="1:6" ht="14.25" customHeight="1">
      <c r="A32" s="106"/>
      <c r="B32" s="106"/>
      <c r="C32" s="10" t="s">
        <v>207</v>
      </c>
      <c r="D32" s="13">
        <v>1295775</v>
      </c>
      <c r="E32" s="13">
        <v>1229518</v>
      </c>
      <c r="F32" s="13">
        <f>D32-E32</f>
        <v>66257</v>
      </c>
    </row>
    <row r="33" spans="1:6" ht="14.25" customHeight="1">
      <c r="A33" s="106"/>
      <c r="B33" s="106"/>
      <c r="C33" s="10" t="s">
        <v>208</v>
      </c>
      <c r="D33" s="13">
        <v>312780</v>
      </c>
      <c r="E33" s="13">
        <v>559500</v>
      </c>
      <c r="F33" s="13">
        <f>D33-E33</f>
        <v>-246720</v>
      </c>
    </row>
    <row r="34" spans="1:6" ht="14.25" customHeight="1">
      <c r="A34" s="106"/>
      <c r="B34" s="106"/>
      <c r="C34" s="10" t="s">
        <v>209</v>
      </c>
      <c r="D34" s="13">
        <v>850859</v>
      </c>
      <c r="E34" s="13">
        <v>928052</v>
      </c>
      <c r="F34" s="13">
        <f>D34-E34</f>
        <v>-77193</v>
      </c>
    </row>
    <row r="35" spans="1:6" ht="14.25" customHeight="1">
      <c r="A35" s="106"/>
      <c r="B35" s="106"/>
      <c r="C35" s="10" t="s">
        <v>210</v>
      </c>
      <c r="D35" s="13">
        <v>618325</v>
      </c>
      <c r="E35" s="13">
        <v>755697</v>
      </c>
      <c r="F35" s="13">
        <f>D35-E35</f>
        <v>-137372</v>
      </c>
    </row>
    <row r="36" spans="1:6" ht="14.25" customHeight="1">
      <c r="A36" s="106"/>
      <c r="B36" s="106"/>
      <c r="C36" s="10" t="s">
        <v>211</v>
      </c>
      <c r="D36" s="13">
        <v>1363691</v>
      </c>
      <c r="E36" s="13">
        <v>4169387</v>
      </c>
      <c r="F36" s="13">
        <f>D36-E36</f>
        <v>-2805696</v>
      </c>
    </row>
    <row r="37" spans="1:6" ht="14.25" customHeight="1">
      <c r="A37" s="106"/>
      <c r="B37" s="106"/>
      <c r="C37" s="10" t="s">
        <v>212</v>
      </c>
      <c r="D37" s="13">
        <v>384814</v>
      </c>
      <c r="E37" s="13">
        <v>490421</v>
      </c>
      <c r="F37" s="13">
        <f>D37-E37</f>
        <v>-105607</v>
      </c>
    </row>
    <row r="38" spans="1:6" ht="14.25" customHeight="1">
      <c r="A38" s="106"/>
      <c r="B38" s="106"/>
      <c r="C38" s="10" t="s">
        <v>213</v>
      </c>
      <c r="D38" s="13">
        <v>16479</v>
      </c>
      <c r="E38" s="13">
        <v>30173</v>
      </c>
      <c r="F38" s="13">
        <f>D38-E38</f>
        <v>-13694</v>
      </c>
    </row>
    <row r="39" spans="1:6" ht="14.25" customHeight="1">
      <c r="A39" s="106"/>
      <c r="B39" s="106"/>
      <c r="C39" s="10" t="s">
        <v>214</v>
      </c>
      <c r="D39" s="13">
        <v>54000</v>
      </c>
      <c r="E39" s="13">
        <v>54000</v>
      </c>
      <c r="F39" s="13">
        <f>D39-E39</f>
        <v>0</v>
      </c>
    </row>
    <row r="40" spans="1:6" ht="14.25" customHeight="1">
      <c r="A40" s="106"/>
      <c r="B40" s="106"/>
      <c r="C40" s="10" t="s">
        <v>215</v>
      </c>
      <c r="D40" s="13">
        <v>1416709</v>
      </c>
      <c r="E40" s="13">
        <v>1155050</v>
      </c>
      <c r="F40" s="13">
        <f>D40-E40</f>
        <v>261659</v>
      </c>
    </row>
    <row r="41" spans="1:6" ht="14.25" customHeight="1">
      <c r="A41" s="106"/>
      <c r="B41" s="106"/>
      <c r="C41" s="10" t="s">
        <v>216</v>
      </c>
      <c r="D41" s="13">
        <v>43522</v>
      </c>
      <c r="E41" s="13">
        <v>58408</v>
      </c>
      <c r="F41" s="13">
        <f>D41-E41</f>
        <v>-14886</v>
      </c>
    </row>
    <row r="42" spans="1:6" ht="14.25" customHeight="1">
      <c r="A42" s="106"/>
      <c r="B42" s="106"/>
      <c r="C42" s="10" t="s">
        <v>217</v>
      </c>
      <c r="D42" s="13">
        <v>720000</v>
      </c>
      <c r="E42" s="13">
        <v>720000</v>
      </c>
      <c r="F42" s="13">
        <f>D42-E42</f>
        <v>0</v>
      </c>
    </row>
    <row r="43" spans="1:6" ht="14.25" customHeight="1">
      <c r="A43" s="106"/>
      <c r="B43" s="106"/>
      <c r="C43" s="10" t="s">
        <v>218</v>
      </c>
      <c r="D43" s="13">
        <v>27600</v>
      </c>
      <c r="E43" s="13">
        <v>13400</v>
      </c>
      <c r="F43" s="13">
        <f>D43-E43</f>
        <v>14200</v>
      </c>
    </row>
    <row r="44" spans="1:6" ht="14.25" customHeight="1">
      <c r="A44" s="106"/>
      <c r="B44" s="106"/>
      <c r="C44" s="10" t="s">
        <v>219</v>
      </c>
      <c r="D44" s="13">
        <v>586440</v>
      </c>
      <c r="E44" s="13">
        <v>600240</v>
      </c>
      <c r="F44" s="13">
        <f>D44-E44</f>
        <v>-13800</v>
      </c>
    </row>
    <row r="45" spans="1:6" ht="14.25" customHeight="1">
      <c r="A45" s="106"/>
      <c r="B45" s="106"/>
      <c r="C45" s="10" t="s">
        <v>220</v>
      </c>
      <c r="D45" s="13">
        <v>166700</v>
      </c>
      <c r="E45" s="13">
        <v>162000</v>
      </c>
      <c r="F45" s="13">
        <f>D45-E45</f>
        <v>4700</v>
      </c>
    </row>
    <row r="46" spans="1:6" ht="14.25" customHeight="1">
      <c r="A46" s="106"/>
      <c r="B46" s="106"/>
      <c r="C46" s="10" t="s">
        <v>221</v>
      </c>
      <c r="D46" s="13">
        <v>625063</v>
      </c>
      <c r="E46" s="13">
        <v>526759</v>
      </c>
      <c r="F46" s="13">
        <f>D46-E46</f>
        <v>98304</v>
      </c>
    </row>
    <row r="47" spans="1:6" ht="14.25" customHeight="1">
      <c r="A47" s="106"/>
      <c r="B47" s="106"/>
      <c r="C47" s="10" t="s">
        <v>222</v>
      </c>
      <c r="D47" s="13">
        <v>5619946</v>
      </c>
      <c r="E47" s="13">
        <v>6149262</v>
      </c>
      <c r="F47" s="13">
        <f>D47-E47</f>
        <v>-529316</v>
      </c>
    </row>
    <row r="48" spans="1:6" ht="14.25" customHeight="1">
      <c r="A48" s="106"/>
      <c r="B48" s="106"/>
      <c r="C48" s="27" t="s">
        <v>223</v>
      </c>
      <c r="D48" s="69">
        <v>-1907920</v>
      </c>
      <c r="E48" s="69">
        <v>-1829031</v>
      </c>
      <c r="F48" s="69">
        <f t="shared" si="0"/>
        <v>-78889</v>
      </c>
    </row>
    <row r="49" spans="1:6" ht="14.25" customHeight="1">
      <c r="A49" s="106"/>
      <c r="B49" s="107"/>
      <c r="C49" s="8" t="s">
        <v>24</v>
      </c>
      <c r="D49" s="14">
        <v>292538207</v>
      </c>
      <c r="E49" s="14">
        <v>290298533</v>
      </c>
      <c r="F49" s="14">
        <f t="shared" si="0"/>
        <v>2239674</v>
      </c>
    </row>
    <row r="50" spans="1:6" ht="14.25" customHeight="1">
      <c r="A50" s="107"/>
      <c r="B50" s="99" t="s">
        <v>32</v>
      </c>
      <c r="C50" s="99"/>
      <c r="D50" s="14">
        <f>D11-D49</f>
        <v>20675597</v>
      </c>
      <c r="E50" s="14">
        <f>E11-E49</f>
        <v>13082079</v>
      </c>
      <c r="F50" s="14">
        <f>F11-F49</f>
        <v>7593518</v>
      </c>
    </row>
    <row r="51" spans="1:6" ht="14.25" customHeight="1">
      <c r="A51" s="105" t="s">
        <v>26</v>
      </c>
      <c r="B51" s="105" t="s">
        <v>15</v>
      </c>
      <c r="C51" s="83" t="s">
        <v>224</v>
      </c>
      <c r="D51" s="79">
        <v>669310</v>
      </c>
      <c r="E51" s="79">
        <v>415661</v>
      </c>
      <c r="F51" s="79">
        <f t="shared" ref="F51:F59" si="1">D51-E51</f>
        <v>253649</v>
      </c>
    </row>
    <row r="52" spans="1:6" ht="14.25" customHeight="1">
      <c r="A52" s="106"/>
      <c r="B52" s="106"/>
      <c r="C52" s="10" t="s">
        <v>225</v>
      </c>
      <c r="D52" s="13">
        <v>2689390</v>
      </c>
      <c r="E52" s="13">
        <v>2583032</v>
      </c>
      <c r="F52" s="13">
        <f>D52-E52</f>
        <v>106358</v>
      </c>
    </row>
    <row r="53" spans="1:6" ht="14.25" customHeight="1">
      <c r="A53" s="106"/>
      <c r="B53" s="106"/>
      <c r="C53" s="10" t="s">
        <v>226</v>
      </c>
      <c r="D53" s="13">
        <v>70000</v>
      </c>
      <c r="E53" s="13">
        <v>107760</v>
      </c>
      <c r="F53" s="13">
        <f>D53-E53</f>
        <v>-37760</v>
      </c>
    </row>
    <row r="54" spans="1:6" ht="14.25" customHeight="1">
      <c r="A54" s="106"/>
      <c r="B54" s="106"/>
      <c r="C54" s="10" t="s">
        <v>227</v>
      </c>
      <c r="D54" s="13">
        <v>2324250</v>
      </c>
      <c r="E54" s="13">
        <v>2310400</v>
      </c>
      <c r="F54" s="13">
        <f>D54-E54</f>
        <v>13850</v>
      </c>
    </row>
    <row r="55" spans="1:6" ht="14.25" customHeight="1">
      <c r="A55" s="106"/>
      <c r="B55" s="106"/>
      <c r="C55" s="10" t="s">
        <v>228</v>
      </c>
      <c r="D55" s="13">
        <v>295140</v>
      </c>
      <c r="E55" s="13">
        <v>164872</v>
      </c>
      <c r="F55" s="13">
        <f t="shared" si="1"/>
        <v>130268</v>
      </c>
    </row>
    <row r="56" spans="1:6" ht="14.25" customHeight="1">
      <c r="A56" s="106"/>
      <c r="B56" s="107"/>
      <c r="C56" s="8" t="s">
        <v>33</v>
      </c>
      <c r="D56" s="14">
        <v>3358700</v>
      </c>
      <c r="E56" s="14">
        <v>2998693</v>
      </c>
      <c r="F56" s="14">
        <f t="shared" si="1"/>
        <v>360007</v>
      </c>
    </row>
    <row r="57" spans="1:6" ht="14.25" customHeight="1">
      <c r="A57" s="106"/>
      <c r="B57" s="105" t="s">
        <v>16</v>
      </c>
      <c r="C57" s="7" t="s">
        <v>229</v>
      </c>
      <c r="D57" s="79">
        <v>2324250</v>
      </c>
      <c r="E57" s="79">
        <v>2310400</v>
      </c>
      <c r="F57" s="79">
        <f t="shared" si="1"/>
        <v>13850</v>
      </c>
    </row>
    <row r="58" spans="1:6" ht="14.25" customHeight="1">
      <c r="A58" s="106"/>
      <c r="B58" s="106"/>
      <c r="C58" s="7" t="s">
        <v>230</v>
      </c>
      <c r="D58" s="13">
        <v>2324250</v>
      </c>
      <c r="E58" s="13">
        <v>2310400</v>
      </c>
      <c r="F58" s="13">
        <f t="shared" si="1"/>
        <v>13850</v>
      </c>
    </row>
    <row r="59" spans="1:6" ht="14.25" customHeight="1">
      <c r="A59" s="106"/>
      <c r="B59" s="107"/>
      <c r="C59" s="8" t="s">
        <v>34</v>
      </c>
      <c r="D59" s="14">
        <v>2324250</v>
      </c>
      <c r="E59" s="14">
        <v>2310400</v>
      </c>
      <c r="F59" s="14">
        <f t="shared" si="1"/>
        <v>13850</v>
      </c>
    </row>
    <row r="60" spans="1:6" ht="14.25" customHeight="1">
      <c r="A60" s="107"/>
      <c r="B60" s="99" t="s">
        <v>35</v>
      </c>
      <c r="C60" s="99"/>
      <c r="D60" s="14">
        <f>D56-D59</f>
        <v>1034450</v>
      </c>
      <c r="E60" s="14">
        <f>E56-E59</f>
        <v>688293</v>
      </c>
      <c r="F60" s="14">
        <f>F56-F59</f>
        <v>346157</v>
      </c>
    </row>
    <row r="61" spans="1:6" ht="14.25" customHeight="1">
      <c r="A61" s="102" t="s">
        <v>30</v>
      </c>
      <c r="B61" s="103"/>
      <c r="C61" s="104"/>
      <c r="D61" s="14">
        <f>D50+D60</f>
        <v>21710047</v>
      </c>
      <c r="E61" s="14">
        <f>E50+E60</f>
        <v>13770372</v>
      </c>
      <c r="F61" s="14">
        <f>F50+F60</f>
        <v>7939675</v>
      </c>
    </row>
    <row r="62" spans="1:6" ht="14.25" customHeight="1">
      <c r="A62" s="105" t="s">
        <v>18</v>
      </c>
      <c r="B62" s="105" t="s">
        <v>15</v>
      </c>
      <c r="C62" s="83" t="s">
        <v>231</v>
      </c>
      <c r="D62" s="79">
        <v>0</v>
      </c>
      <c r="E62" s="79">
        <v>882306</v>
      </c>
      <c r="F62" s="79">
        <f t="shared" ref="F62:F72" si="2">D62-E62</f>
        <v>-882306</v>
      </c>
    </row>
    <row r="63" spans="1:6" ht="14.25" customHeight="1">
      <c r="A63" s="106"/>
      <c r="B63" s="106"/>
      <c r="C63" s="10" t="s">
        <v>232</v>
      </c>
      <c r="D63" s="13">
        <v>0</v>
      </c>
      <c r="E63" s="13">
        <v>882306</v>
      </c>
      <c r="F63" s="13">
        <f>D63-E63</f>
        <v>-882306</v>
      </c>
    </row>
    <row r="64" spans="1:6" ht="14.25" customHeight="1">
      <c r="A64" s="106"/>
      <c r="B64" s="106"/>
      <c r="C64" s="10" t="s">
        <v>233</v>
      </c>
      <c r="D64" s="13">
        <v>0</v>
      </c>
      <c r="E64" s="13">
        <v>4333719</v>
      </c>
      <c r="F64" s="13">
        <f>D64-E64</f>
        <v>-4333719</v>
      </c>
    </row>
    <row r="65" spans="1:6" ht="14.25" customHeight="1">
      <c r="A65" s="106"/>
      <c r="B65" s="106"/>
      <c r="C65" s="10" t="s">
        <v>234</v>
      </c>
      <c r="D65" s="13">
        <v>0</v>
      </c>
      <c r="E65" s="13">
        <v>-5680035</v>
      </c>
      <c r="F65" s="13">
        <f>D65-E65</f>
        <v>5680035</v>
      </c>
    </row>
    <row r="66" spans="1:6" ht="14.25" customHeight="1">
      <c r="A66" s="106"/>
      <c r="B66" s="106"/>
      <c r="C66" s="10" t="s">
        <v>235</v>
      </c>
      <c r="D66" s="13">
        <v>0</v>
      </c>
      <c r="E66" s="13">
        <v>-5680035</v>
      </c>
      <c r="F66" s="13">
        <f t="shared" si="2"/>
        <v>5680035</v>
      </c>
    </row>
    <row r="67" spans="1:6" ht="14.25" customHeight="1">
      <c r="A67" s="106"/>
      <c r="B67" s="107"/>
      <c r="C67" s="8" t="s">
        <v>19</v>
      </c>
      <c r="D67" s="14">
        <v>0</v>
      </c>
      <c r="E67" s="14">
        <v>-464010</v>
      </c>
      <c r="F67" s="14">
        <f t="shared" si="2"/>
        <v>464010</v>
      </c>
    </row>
    <row r="68" spans="1:6" ht="14.25" customHeight="1">
      <c r="A68" s="106"/>
      <c r="B68" s="105" t="s">
        <v>16</v>
      </c>
      <c r="C68" s="10" t="s">
        <v>236</v>
      </c>
      <c r="D68" s="13">
        <v>0</v>
      </c>
      <c r="E68" s="13">
        <v>5</v>
      </c>
      <c r="F68" s="13">
        <f t="shared" si="2"/>
        <v>-5</v>
      </c>
    </row>
    <row r="69" spans="1:6" ht="14.25" customHeight="1">
      <c r="A69" s="106"/>
      <c r="B69" s="106"/>
      <c r="C69" s="10" t="s">
        <v>237</v>
      </c>
      <c r="D69" s="13">
        <v>0</v>
      </c>
      <c r="E69" s="13">
        <v>5</v>
      </c>
      <c r="F69" s="13">
        <f>D69-E69</f>
        <v>-5</v>
      </c>
    </row>
    <row r="70" spans="1:6" ht="14.25" customHeight="1">
      <c r="A70" s="106"/>
      <c r="B70" s="106"/>
      <c r="C70" s="10" t="s">
        <v>238</v>
      </c>
      <c r="D70" s="13">
        <v>0</v>
      </c>
      <c r="E70" s="13">
        <v>629856</v>
      </c>
      <c r="F70" s="13">
        <f>D70-E70</f>
        <v>-629856</v>
      </c>
    </row>
    <row r="71" spans="1:6" ht="14.25" customHeight="1">
      <c r="A71" s="106"/>
      <c r="B71" s="106"/>
      <c r="C71" s="10" t="s">
        <v>239</v>
      </c>
      <c r="D71" s="13">
        <v>0</v>
      </c>
      <c r="E71" s="13">
        <v>4333719</v>
      </c>
      <c r="F71" s="13">
        <f t="shared" si="2"/>
        <v>-4333719</v>
      </c>
    </row>
    <row r="72" spans="1:6" ht="14.25" customHeight="1">
      <c r="A72" s="106"/>
      <c r="B72" s="107"/>
      <c r="C72" s="8" t="s">
        <v>20</v>
      </c>
      <c r="D72" s="14">
        <v>0</v>
      </c>
      <c r="E72" s="14">
        <v>4963580</v>
      </c>
      <c r="F72" s="14">
        <f t="shared" si="2"/>
        <v>-4963580</v>
      </c>
    </row>
    <row r="73" spans="1:6" ht="14.25" customHeight="1">
      <c r="A73" s="107"/>
      <c r="B73" s="108" t="s">
        <v>36</v>
      </c>
      <c r="C73" s="109"/>
      <c r="D73" s="14">
        <f>D67-D72</f>
        <v>0</v>
      </c>
      <c r="E73" s="14">
        <f>E67-E72</f>
        <v>-5427590</v>
      </c>
      <c r="F73" s="14">
        <f>F67-F72</f>
        <v>5427590</v>
      </c>
    </row>
    <row r="74" spans="1:6" ht="14.25" customHeight="1">
      <c r="A74" s="108" t="s">
        <v>64</v>
      </c>
      <c r="B74" s="119"/>
      <c r="C74" s="109"/>
      <c r="D74" s="14">
        <f>D61+D73</f>
        <v>21710047</v>
      </c>
      <c r="E74" s="14">
        <f>E61+E73</f>
        <v>8342782</v>
      </c>
      <c r="F74" s="14">
        <f>F61+F73</f>
        <v>13367265</v>
      </c>
    </row>
    <row r="75" spans="1:6" ht="14.25" customHeight="1">
      <c r="A75" s="105" t="s">
        <v>17</v>
      </c>
      <c r="B75" s="108" t="s">
        <v>65</v>
      </c>
      <c r="C75" s="109"/>
      <c r="D75" s="14">
        <v>91171442</v>
      </c>
      <c r="E75" s="14">
        <v>105128660</v>
      </c>
      <c r="F75" s="14">
        <f>D75-E75</f>
        <v>-13957218</v>
      </c>
    </row>
    <row r="76" spans="1:6" ht="14.25" customHeight="1">
      <c r="A76" s="106"/>
      <c r="B76" s="108" t="s">
        <v>66</v>
      </c>
      <c r="C76" s="109"/>
      <c r="D76" s="14">
        <f>D74+D75</f>
        <v>112881489</v>
      </c>
      <c r="E76" s="14">
        <f>E74+E75</f>
        <v>113471442</v>
      </c>
      <c r="F76" s="14">
        <f>F74+F75</f>
        <v>-589953</v>
      </c>
    </row>
    <row r="77" spans="1:6" ht="14.25" customHeight="1">
      <c r="A77" s="106"/>
      <c r="B77" s="108" t="s">
        <v>67</v>
      </c>
      <c r="C77" s="109"/>
      <c r="D77" s="14">
        <v>0</v>
      </c>
      <c r="E77" s="14">
        <v>0</v>
      </c>
      <c r="F77" s="14">
        <f t="shared" ref="F77:F83" si="3">D77-E77</f>
        <v>0</v>
      </c>
    </row>
    <row r="78" spans="1:6" ht="14.25" customHeight="1">
      <c r="A78" s="106"/>
      <c r="B78" s="108" t="s">
        <v>68</v>
      </c>
      <c r="C78" s="109"/>
      <c r="D78" s="14">
        <v>0</v>
      </c>
      <c r="E78" s="14">
        <v>0</v>
      </c>
      <c r="F78" s="14">
        <f t="shared" si="3"/>
        <v>0</v>
      </c>
    </row>
    <row r="79" spans="1:6" ht="14.25" customHeight="1">
      <c r="A79" s="106"/>
      <c r="B79" s="108" t="s">
        <v>69</v>
      </c>
      <c r="C79" s="109"/>
      <c r="D79" s="14">
        <v>17000000</v>
      </c>
      <c r="E79" s="14">
        <v>22300000</v>
      </c>
      <c r="F79" s="14">
        <f t="shared" si="3"/>
        <v>-5300000</v>
      </c>
    </row>
    <row r="80" spans="1:6" ht="14.25" customHeight="1">
      <c r="A80" s="106"/>
      <c r="B80" s="108" t="s">
        <v>240</v>
      </c>
      <c r="C80" s="130"/>
      <c r="D80" s="79">
        <v>0</v>
      </c>
      <c r="E80" s="79">
        <v>2500000</v>
      </c>
      <c r="F80" s="14">
        <f>D80-E80</f>
        <v>-2500000</v>
      </c>
    </row>
    <row r="81" spans="1:6" ht="14.25" customHeight="1">
      <c r="A81" s="106"/>
      <c r="B81" s="108" t="s">
        <v>241</v>
      </c>
      <c r="C81" s="130"/>
      <c r="D81" s="79">
        <v>1000000</v>
      </c>
      <c r="E81" s="79">
        <v>0</v>
      </c>
      <c r="F81" s="14">
        <f>D81-E81</f>
        <v>1000000</v>
      </c>
    </row>
    <row r="82" spans="1:6" ht="14.25" customHeight="1">
      <c r="A82" s="106"/>
      <c r="B82" s="108" t="s">
        <v>242</v>
      </c>
      <c r="C82" s="130"/>
      <c r="D82" s="79">
        <v>3000000</v>
      </c>
      <c r="E82" s="79">
        <v>1800000</v>
      </c>
      <c r="F82" s="14">
        <f t="shared" si="3"/>
        <v>1200000</v>
      </c>
    </row>
    <row r="83" spans="1:6" ht="14.25" customHeight="1">
      <c r="A83" s="106"/>
      <c r="B83" s="108" t="s">
        <v>243</v>
      </c>
      <c r="C83" s="130"/>
      <c r="D83" s="79">
        <v>13000000</v>
      </c>
      <c r="E83" s="79">
        <v>18000000</v>
      </c>
      <c r="F83" s="14">
        <f t="shared" si="3"/>
        <v>-5000000</v>
      </c>
    </row>
    <row r="84" spans="1:6" ht="28.5" customHeight="1">
      <c r="A84" s="107"/>
      <c r="B84" s="131" t="s">
        <v>70</v>
      </c>
      <c r="C84" s="132"/>
      <c r="D84" s="14">
        <f>D76+D77+D78-D79</f>
        <v>95881489</v>
      </c>
      <c r="E84" s="14">
        <f>E76+E77+E78-E79</f>
        <v>91171442</v>
      </c>
      <c r="F84" s="14">
        <f>F76+F77+F78-F79</f>
        <v>4710047</v>
      </c>
    </row>
    <row r="85" spans="1:6" ht="14.25" customHeight="1">
      <c r="A85" s="163"/>
      <c r="B85" s="164"/>
      <c r="C85" s="164"/>
      <c r="D85" s="164"/>
      <c r="E85" s="164"/>
      <c r="F85" s="164"/>
    </row>
    <row r="86" spans="1:6" ht="14.25" customHeight="1"/>
    <row r="87" spans="1:6" ht="14.25" customHeight="1"/>
    <row r="88" spans="1:6" ht="14.25" customHeight="1"/>
    <row r="89" spans="1:6" ht="14.25" customHeight="1"/>
    <row r="90" spans="1:6" ht="14.25" customHeight="1"/>
    <row r="91" spans="1:6" ht="14.25" customHeight="1"/>
    <row r="92" spans="1:6" ht="14.25" customHeight="1"/>
    <row r="93" spans="1:6" ht="14.25" customHeight="1"/>
    <row r="94" spans="1:6" ht="14.25" customHeight="1"/>
    <row r="95" spans="1:6" ht="14.25" customHeight="1"/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</sheetData>
  <sheetProtection algorithmName="SHA-512" hashValue="QBCoaWpoC82yKHXi5EphTeYy+fP6k92aJQGHV9WIXK9/rhXS4ATNFi4ATPk1MacqMsZGuk3Ol5weJ2Govr5bmg==" saltValue="TU5/j2UTkhVsEZz5zrSq3Q==" spinCount="100000" sheet="1" scenarios="1" selectLockedCells="1"/>
  <mergeCells count="30">
    <mergeCell ref="A85:F85"/>
    <mergeCell ref="B79:C79"/>
    <mergeCell ref="B82:C82"/>
    <mergeCell ref="B83:C83"/>
    <mergeCell ref="B84:C84"/>
    <mergeCell ref="B81:C81"/>
    <mergeCell ref="B80:C80"/>
    <mergeCell ref="A74:C74"/>
    <mergeCell ref="A75:A84"/>
    <mergeCell ref="B75:C75"/>
    <mergeCell ref="B76:C76"/>
    <mergeCell ref="B77:C77"/>
    <mergeCell ref="B78:C78"/>
    <mergeCell ref="A51:A60"/>
    <mergeCell ref="B51:B56"/>
    <mergeCell ref="B57:B59"/>
    <mergeCell ref="B60:C60"/>
    <mergeCell ref="A61:C61"/>
    <mergeCell ref="A62:A73"/>
    <mergeCell ref="B62:B67"/>
    <mergeCell ref="B68:B72"/>
    <mergeCell ref="B73:C73"/>
    <mergeCell ref="D2:F2"/>
    <mergeCell ref="A3:F3"/>
    <mergeCell ref="A4:F4"/>
    <mergeCell ref="A6:C6"/>
    <mergeCell ref="A7:A50"/>
    <mergeCell ref="B7:B11"/>
    <mergeCell ref="B12:B49"/>
    <mergeCell ref="B50:C50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2" customWidth="1"/>
    <col min="9" max="9" width="8.625" style="1" customWidth="1"/>
    <col min="10" max="16384" width="9" style="1"/>
  </cols>
  <sheetData>
    <row r="1" spans="1:14" ht="21.75" customHeight="1">
      <c r="A1" s="12"/>
      <c r="B1" s="12"/>
      <c r="C1" s="12"/>
      <c r="D1" s="12"/>
      <c r="E1" s="12"/>
      <c r="F1" s="12"/>
      <c r="G1" s="12"/>
      <c r="H1" s="88"/>
      <c r="I1" s="12"/>
    </row>
    <row r="2" spans="1:14">
      <c r="A2" s="88"/>
      <c r="B2" s="88"/>
      <c r="C2" s="88"/>
      <c r="D2" s="133" t="s">
        <v>246</v>
      </c>
      <c r="E2" s="133"/>
      <c r="F2" s="133"/>
      <c r="G2" s="133"/>
      <c r="H2" s="133"/>
      <c r="I2" s="133"/>
      <c r="J2" s="4"/>
      <c r="K2" s="4"/>
      <c r="L2" s="4"/>
      <c r="M2" s="4"/>
      <c r="N2" s="4"/>
    </row>
    <row r="3" spans="1:14" ht="14.25">
      <c r="A3" s="134" t="s">
        <v>247</v>
      </c>
      <c r="B3" s="134"/>
      <c r="C3" s="134"/>
      <c r="D3" s="134"/>
      <c r="E3" s="134"/>
      <c r="F3" s="134"/>
      <c r="G3" s="134"/>
      <c r="H3" s="134"/>
      <c r="I3" s="134"/>
    </row>
    <row r="4" spans="1:14">
      <c r="A4" s="88"/>
      <c r="B4" s="12"/>
      <c r="C4" s="21"/>
      <c r="D4" s="88"/>
      <c r="E4" s="88"/>
      <c r="F4" s="88"/>
      <c r="G4" s="88"/>
      <c r="H4" s="88"/>
      <c r="I4" s="88"/>
    </row>
    <row r="5" spans="1:14">
      <c r="A5" s="135" t="s">
        <v>163</v>
      </c>
      <c r="B5" s="135"/>
      <c r="C5" s="135"/>
      <c r="D5" s="135"/>
      <c r="E5" s="135"/>
      <c r="F5" s="135"/>
      <c r="G5" s="135"/>
      <c r="H5" s="135"/>
      <c r="I5" s="135"/>
    </row>
    <row r="6" spans="1:14" ht="13.5" customHeight="1">
      <c r="A6" s="88"/>
      <c r="B6" s="88"/>
      <c r="C6" s="88"/>
      <c r="D6" s="88"/>
      <c r="E6" s="88"/>
      <c r="F6" s="88"/>
      <c r="G6" s="88"/>
      <c r="H6" s="88"/>
      <c r="I6" s="74" t="s">
        <v>56</v>
      </c>
    </row>
    <row r="7" spans="1:14" ht="14.25" customHeight="1">
      <c r="A7" s="143" t="s">
        <v>37</v>
      </c>
      <c r="B7" s="144"/>
      <c r="C7" s="145"/>
      <c r="D7" s="139" t="s">
        <v>164</v>
      </c>
      <c r="E7" s="139" t="s">
        <v>165</v>
      </c>
      <c r="F7" s="139" t="s">
        <v>166</v>
      </c>
      <c r="G7" s="139" t="s">
        <v>167</v>
      </c>
      <c r="H7" s="139" t="s">
        <v>168</v>
      </c>
      <c r="I7" s="139" t="s">
        <v>169</v>
      </c>
    </row>
    <row r="8" spans="1:14" ht="14.25" customHeight="1">
      <c r="A8" s="146"/>
      <c r="B8" s="147"/>
      <c r="C8" s="148"/>
      <c r="D8" s="140"/>
      <c r="E8" s="162"/>
      <c r="F8" s="140"/>
      <c r="G8" s="140"/>
      <c r="H8" s="140"/>
      <c r="I8" s="140"/>
    </row>
    <row r="9" spans="1:14" ht="14.25" customHeight="1">
      <c r="A9" s="136" t="s">
        <v>22</v>
      </c>
      <c r="B9" s="136" t="s">
        <v>15</v>
      </c>
      <c r="C9" s="24" t="s">
        <v>183</v>
      </c>
      <c r="D9" s="79">
        <v>0</v>
      </c>
      <c r="E9" s="79">
        <v>142625590</v>
      </c>
      <c r="F9" s="79">
        <v>170588214</v>
      </c>
      <c r="G9" s="79">
        <f t="shared" ref="G9:G51" si="0">SUM(D9:F9)</f>
        <v>313213804</v>
      </c>
      <c r="H9" s="79">
        <v>0</v>
      </c>
      <c r="I9" s="79">
        <f t="shared" ref="I9:I51" si="1">SUM(G9:H9)</f>
        <v>313213804</v>
      </c>
    </row>
    <row r="10" spans="1:14" ht="14.25" customHeight="1">
      <c r="A10" s="137"/>
      <c r="B10" s="137"/>
      <c r="C10" s="23" t="s">
        <v>184</v>
      </c>
      <c r="D10" s="13">
        <v>0</v>
      </c>
      <c r="E10" s="13">
        <v>124627300</v>
      </c>
      <c r="F10" s="13">
        <v>147331940</v>
      </c>
      <c r="G10" s="13">
        <f>SUM(D10:F10)</f>
        <v>271959240</v>
      </c>
      <c r="H10" s="13">
        <v>0</v>
      </c>
      <c r="I10" s="13">
        <f>SUM(G10:H10)</f>
        <v>271959240</v>
      </c>
    </row>
    <row r="11" spans="1:14" ht="14.25" customHeight="1">
      <c r="A11" s="137"/>
      <c r="B11" s="137"/>
      <c r="C11" s="23" t="s">
        <v>185</v>
      </c>
      <c r="D11" s="13">
        <v>0</v>
      </c>
      <c r="E11" s="13">
        <v>17998290</v>
      </c>
      <c r="F11" s="13">
        <v>23256274</v>
      </c>
      <c r="G11" s="13">
        <f>SUM(D11:F11)</f>
        <v>41254564</v>
      </c>
      <c r="H11" s="13">
        <v>0</v>
      </c>
      <c r="I11" s="13">
        <f>SUM(G11:H11)</f>
        <v>41254564</v>
      </c>
    </row>
    <row r="12" spans="1:14" ht="14.25" customHeight="1">
      <c r="A12" s="137"/>
      <c r="B12" s="137"/>
      <c r="C12" s="23" t="s">
        <v>186</v>
      </c>
      <c r="D12" s="13">
        <v>0</v>
      </c>
      <c r="E12" s="13">
        <v>0</v>
      </c>
      <c r="F12" s="13">
        <v>0</v>
      </c>
      <c r="G12" s="13">
        <f t="shared" si="0"/>
        <v>0</v>
      </c>
      <c r="H12" s="13">
        <v>0</v>
      </c>
      <c r="I12" s="13">
        <f t="shared" si="1"/>
        <v>0</v>
      </c>
    </row>
    <row r="13" spans="1:14" ht="14.25" customHeight="1">
      <c r="A13" s="137"/>
      <c r="B13" s="138"/>
      <c r="C13" s="11" t="s">
        <v>23</v>
      </c>
      <c r="D13" s="14">
        <v>0</v>
      </c>
      <c r="E13" s="14">
        <v>142625590</v>
      </c>
      <c r="F13" s="14">
        <v>170588214</v>
      </c>
      <c r="G13" s="14">
        <f t="shared" si="0"/>
        <v>313213804</v>
      </c>
      <c r="H13" s="14">
        <v>0</v>
      </c>
      <c r="I13" s="14">
        <f t="shared" si="1"/>
        <v>313213804</v>
      </c>
    </row>
    <row r="14" spans="1:14" ht="14.25" customHeight="1">
      <c r="A14" s="137"/>
      <c r="B14" s="136" t="s">
        <v>16</v>
      </c>
      <c r="C14" s="23" t="s">
        <v>187</v>
      </c>
      <c r="D14" s="13">
        <v>4098190</v>
      </c>
      <c r="E14" s="13">
        <v>109289310</v>
      </c>
      <c r="F14" s="13">
        <v>130872616</v>
      </c>
      <c r="G14" s="13">
        <f t="shared" si="0"/>
        <v>244260116</v>
      </c>
      <c r="H14" s="13">
        <v>0</v>
      </c>
      <c r="I14" s="13">
        <f t="shared" si="1"/>
        <v>244260116</v>
      </c>
    </row>
    <row r="15" spans="1:14" ht="14.25" customHeight="1">
      <c r="A15" s="137"/>
      <c r="B15" s="137"/>
      <c r="C15" s="23" t="s">
        <v>188</v>
      </c>
      <c r="D15" s="13">
        <v>10000</v>
      </c>
      <c r="E15" s="13">
        <v>0</v>
      </c>
      <c r="F15" s="13">
        <v>0</v>
      </c>
      <c r="G15" s="13">
        <f>SUM(D15:F15)</f>
        <v>10000</v>
      </c>
      <c r="H15" s="13">
        <v>0</v>
      </c>
      <c r="I15" s="13">
        <f>SUM(G15:H15)</f>
        <v>10000</v>
      </c>
    </row>
    <row r="16" spans="1:14" ht="14.25" customHeight="1">
      <c r="A16" s="137"/>
      <c r="B16" s="137"/>
      <c r="C16" s="23" t="s">
        <v>189</v>
      </c>
      <c r="D16" s="13">
        <v>2675600</v>
      </c>
      <c r="E16" s="13">
        <v>71772303</v>
      </c>
      <c r="F16" s="13">
        <v>83363003</v>
      </c>
      <c r="G16" s="13">
        <f>SUM(D16:F16)</f>
        <v>157810906</v>
      </c>
      <c r="H16" s="13">
        <v>0</v>
      </c>
      <c r="I16" s="13">
        <f>SUM(G16:H16)</f>
        <v>157810906</v>
      </c>
    </row>
    <row r="17" spans="1:9" ht="14.25" customHeight="1">
      <c r="A17" s="137"/>
      <c r="B17" s="137"/>
      <c r="C17" s="23" t="s">
        <v>190</v>
      </c>
      <c r="D17" s="13">
        <v>866520</v>
      </c>
      <c r="E17" s="13">
        <v>16075006</v>
      </c>
      <c r="F17" s="13">
        <v>18007621</v>
      </c>
      <c r="G17" s="13">
        <f>SUM(D17:F17)</f>
        <v>34949147</v>
      </c>
      <c r="H17" s="13">
        <v>0</v>
      </c>
      <c r="I17" s="13">
        <f>SUM(G17:H17)</f>
        <v>34949147</v>
      </c>
    </row>
    <row r="18" spans="1:9" ht="14.25" customHeight="1">
      <c r="A18" s="137"/>
      <c r="B18" s="137"/>
      <c r="C18" s="23" t="s">
        <v>191</v>
      </c>
      <c r="D18" s="13">
        <v>0</v>
      </c>
      <c r="E18" s="13">
        <v>5997760</v>
      </c>
      <c r="F18" s="13">
        <v>11596130</v>
      </c>
      <c r="G18" s="13">
        <f>SUM(D18:F18)</f>
        <v>17593890</v>
      </c>
      <c r="H18" s="13">
        <v>0</v>
      </c>
      <c r="I18" s="13">
        <f>SUM(G18:H18)</f>
        <v>17593890</v>
      </c>
    </row>
    <row r="19" spans="1:9" ht="14.25" customHeight="1">
      <c r="A19" s="137"/>
      <c r="B19" s="137"/>
      <c r="C19" s="23" t="s">
        <v>192</v>
      </c>
      <c r="D19" s="13">
        <v>0</v>
      </c>
      <c r="E19" s="13">
        <v>2012712</v>
      </c>
      <c r="F19" s="13">
        <v>2120976</v>
      </c>
      <c r="G19" s="13">
        <f>SUM(D19:F19)</f>
        <v>4133688</v>
      </c>
      <c r="H19" s="13">
        <v>0</v>
      </c>
      <c r="I19" s="13">
        <f>SUM(G19:H19)</f>
        <v>4133688</v>
      </c>
    </row>
    <row r="20" spans="1:9" ht="14.25" customHeight="1">
      <c r="A20" s="137"/>
      <c r="B20" s="137"/>
      <c r="C20" s="23" t="s">
        <v>193</v>
      </c>
      <c r="D20" s="13">
        <v>546070</v>
      </c>
      <c r="E20" s="13">
        <v>13431529</v>
      </c>
      <c r="F20" s="13">
        <v>15784886</v>
      </c>
      <c r="G20" s="13">
        <f>SUM(D20:F20)</f>
        <v>29762485</v>
      </c>
      <c r="H20" s="13">
        <v>0</v>
      </c>
      <c r="I20" s="13">
        <f>SUM(G20:H20)</f>
        <v>29762485</v>
      </c>
    </row>
    <row r="21" spans="1:9" ht="14.25" customHeight="1">
      <c r="A21" s="137"/>
      <c r="B21" s="137"/>
      <c r="C21" s="23" t="s">
        <v>194</v>
      </c>
      <c r="D21" s="13">
        <v>149040</v>
      </c>
      <c r="E21" s="13">
        <v>15833000</v>
      </c>
      <c r="F21" s="13">
        <v>18958276</v>
      </c>
      <c r="G21" s="13">
        <f>SUM(D21:F21)</f>
        <v>34940316</v>
      </c>
      <c r="H21" s="13">
        <v>0</v>
      </c>
      <c r="I21" s="13">
        <f>SUM(G21:H21)</f>
        <v>34940316</v>
      </c>
    </row>
    <row r="22" spans="1:9" ht="14.25" customHeight="1">
      <c r="A22" s="137"/>
      <c r="B22" s="137"/>
      <c r="C22" s="23" t="s">
        <v>195</v>
      </c>
      <c r="D22" s="13">
        <v>0</v>
      </c>
      <c r="E22" s="13">
        <v>8445145</v>
      </c>
      <c r="F22" s="13">
        <v>9754255</v>
      </c>
      <c r="G22" s="13">
        <f>SUM(D22:F22)</f>
        <v>18199400</v>
      </c>
      <c r="H22" s="13">
        <v>0</v>
      </c>
      <c r="I22" s="13">
        <f>SUM(G22:H22)</f>
        <v>18199400</v>
      </c>
    </row>
    <row r="23" spans="1:9" ht="14.25" customHeight="1">
      <c r="A23" s="137"/>
      <c r="B23" s="137"/>
      <c r="C23" s="23" t="s">
        <v>196</v>
      </c>
      <c r="D23" s="13">
        <v>0</v>
      </c>
      <c r="E23" s="13">
        <v>191392</v>
      </c>
      <c r="F23" s="13">
        <v>211764</v>
      </c>
      <c r="G23" s="13">
        <f>SUM(D23:F23)</f>
        <v>403156</v>
      </c>
      <c r="H23" s="13">
        <v>0</v>
      </c>
      <c r="I23" s="13">
        <f>SUM(G23:H23)</f>
        <v>403156</v>
      </c>
    </row>
    <row r="24" spans="1:9" ht="14.25" customHeight="1">
      <c r="A24" s="137"/>
      <c r="B24" s="137"/>
      <c r="C24" s="23" t="s">
        <v>197</v>
      </c>
      <c r="D24" s="13">
        <v>0</v>
      </c>
      <c r="E24" s="13">
        <v>1819906</v>
      </c>
      <c r="F24" s="13">
        <v>2043276</v>
      </c>
      <c r="G24" s="13">
        <f>SUM(D24:F24)</f>
        <v>3863182</v>
      </c>
      <c r="H24" s="13">
        <v>0</v>
      </c>
      <c r="I24" s="13">
        <f>SUM(G24:H24)</f>
        <v>3863182</v>
      </c>
    </row>
    <row r="25" spans="1:9" ht="14.25" customHeight="1">
      <c r="A25" s="137"/>
      <c r="B25" s="137"/>
      <c r="C25" s="23" t="s">
        <v>198</v>
      </c>
      <c r="D25" s="13">
        <v>0</v>
      </c>
      <c r="E25" s="13">
        <v>2585732</v>
      </c>
      <c r="F25" s="13">
        <v>2951188</v>
      </c>
      <c r="G25" s="13">
        <f>SUM(D25:F25)</f>
        <v>5536920</v>
      </c>
      <c r="H25" s="13">
        <v>0</v>
      </c>
      <c r="I25" s="13">
        <f>SUM(G25:H25)</f>
        <v>5536920</v>
      </c>
    </row>
    <row r="26" spans="1:9" ht="14.25" customHeight="1">
      <c r="A26" s="137"/>
      <c r="B26" s="137"/>
      <c r="C26" s="23" t="s">
        <v>199</v>
      </c>
      <c r="D26" s="13">
        <v>0</v>
      </c>
      <c r="E26" s="13">
        <v>0</v>
      </c>
      <c r="F26" s="13">
        <v>54400</v>
      </c>
      <c r="G26" s="13">
        <f>SUM(D26:F26)</f>
        <v>54400</v>
      </c>
      <c r="H26" s="13">
        <v>0</v>
      </c>
      <c r="I26" s="13">
        <f>SUM(G26:H26)</f>
        <v>54400</v>
      </c>
    </row>
    <row r="27" spans="1:9" ht="14.25" customHeight="1">
      <c r="A27" s="137"/>
      <c r="B27" s="137"/>
      <c r="C27" s="23" t="s">
        <v>200</v>
      </c>
      <c r="D27" s="13">
        <v>0</v>
      </c>
      <c r="E27" s="13">
        <v>1180962</v>
      </c>
      <c r="F27" s="13">
        <v>2430266</v>
      </c>
      <c r="G27" s="13">
        <f>SUM(D27:F27)</f>
        <v>3611228</v>
      </c>
      <c r="H27" s="13">
        <v>0</v>
      </c>
      <c r="I27" s="13">
        <f>SUM(G27:H27)</f>
        <v>3611228</v>
      </c>
    </row>
    <row r="28" spans="1:9" ht="14.25" customHeight="1">
      <c r="A28" s="137"/>
      <c r="B28" s="137"/>
      <c r="C28" s="23" t="s">
        <v>201</v>
      </c>
      <c r="D28" s="13">
        <v>0</v>
      </c>
      <c r="E28" s="13">
        <v>504700</v>
      </c>
      <c r="F28" s="13">
        <v>574810</v>
      </c>
      <c r="G28" s="13">
        <f>SUM(D28:F28)</f>
        <v>1079510</v>
      </c>
      <c r="H28" s="13">
        <v>0</v>
      </c>
      <c r="I28" s="13">
        <f>SUM(G28:H28)</f>
        <v>1079510</v>
      </c>
    </row>
    <row r="29" spans="1:9" ht="14.25" customHeight="1">
      <c r="A29" s="137"/>
      <c r="B29" s="137"/>
      <c r="C29" s="23" t="s">
        <v>202</v>
      </c>
      <c r="D29" s="13">
        <v>149040</v>
      </c>
      <c r="E29" s="13">
        <v>945044</v>
      </c>
      <c r="F29" s="13">
        <v>897798</v>
      </c>
      <c r="G29" s="13">
        <f>SUM(D29:F29)</f>
        <v>1991882</v>
      </c>
      <c r="H29" s="13">
        <v>0</v>
      </c>
      <c r="I29" s="13">
        <f>SUM(G29:H29)</f>
        <v>1991882</v>
      </c>
    </row>
    <row r="30" spans="1:9" ht="14.25" customHeight="1">
      <c r="A30" s="137"/>
      <c r="B30" s="137"/>
      <c r="C30" s="23" t="s">
        <v>203</v>
      </c>
      <c r="D30" s="13">
        <v>0</v>
      </c>
      <c r="E30" s="13">
        <v>77722</v>
      </c>
      <c r="F30" s="13">
        <v>10954</v>
      </c>
      <c r="G30" s="13">
        <f>SUM(D30:F30)</f>
        <v>88676</v>
      </c>
      <c r="H30" s="13">
        <v>0</v>
      </c>
      <c r="I30" s="13">
        <f>SUM(G30:H30)</f>
        <v>88676</v>
      </c>
    </row>
    <row r="31" spans="1:9" ht="14.25" customHeight="1">
      <c r="A31" s="137"/>
      <c r="B31" s="137"/>
      <c r="C31" s="23" t="s">
        <v>204</v>
      </c>
      <c r="D31" s="13">
        <v>0</v>
      </c>
      <c r="E31" s="13">
        <v>82397</v>
      </c>
      <c r="F31" s="13">
        <v>29565</v>
      </c>
      <c r="G31" s="13">
        <f>SUM(D31:F31)</f>
        <v>111962</v>
      </c>
      <c r="H31" s="13">
        <v>0</v>
      </c>
      <c r="I31" s="13">
        <f>SUM(G31:H31)</f>
        <v>111962</v>
      </c>
    </row>
    <row r="32" spans="1:9" ht="14.25" customHeight="1">
      <c r="A32" s="137"/>
      <c r="B32" s="137"/>
      <c r="C32" s="23" t="s">
        <v>205</v>
      </c>
      <c r="D32" s="13">
        <v>388128</v>
      </c>
      <c r="E32" s="13">
        <v>4589660</v>
      </c>
      <c r="F32" s="13">
        <v>4647961</v>
      </c>
      <c r="G32" s="13">
        <f>SUM(D32:F32)</f>
        <v>9625749</v>
      </c>
      <c r="H32" s="13">
        <v>0</v>
      </c>
      <c r="I32" s="13">
        <f>SUM(G32:H32)</f>
        <v>9625749</v>
      </c>
    </row>
    <row r="33" spans="1:9" ht="14.25" customHeight="1">
      <c r="A33" s="137"/>
      <c r="B33" s="137"/>
      <c r="C33" s="23" t="s">
        <v>206</v>
      </c>
      <c r="D33" s="13">
        <v>7038</v>
      </c>
      <c r="E33" s="13">
        <v>635851</v>
      </c>
      <c r="F33" s="13">
        <v>500103</v>
      </c>
      <c r="G33" s="13">
        <f>SUM(D33:F33)</f>
        <v>1142992</v>
      </c>
      <c r="H33" s="13">
        <v>0</v>
      </c>
      <c r="I33" s="13">
        <f>SUM(G33:H33)</f>
        <v>1142992</v>
      </c>
    </row>
    <row r="34" spans="1:9" ht="14.25" customHeight="1">
      <c r="A34" s="137"/>
      <c r="B34" s="137"/>
      <c r="C34" s="23" t="s">
        <v>207</v>
      </c>
      <c r="D34" s="13">
        <v>120942</v>
      </c>
      <c r="E34" s="13">
        <v>690555</v>
      </c>
      <c r="F34" s="13">
        <v>484278</v>
      </c>
      <c r="G34" s="13">
        <f>SUM(D34:F34)</f>
        <v>1295775</v>
      </c>
      <c r="H34" s="13">
        <v>0</v>
      </c>
      <c r="I34" s="13">
        <f>SUM(G34:H34)</f>
        <v>1295775</v>
      </c>
    </row>
    <row r="35" spans="1:9" ht="14.25" customHeight="1">
      <c r="A35" s="137"/>
      <c r="B35" s="137"/>
      <c r="C35" s="23" t="s">
        <v>208</v>
      </c>
      <c r="D35" s="13">
        <v>10160</v>
      </c>
      <c r="E35" s="13">
        <v>195220</v>
      </c>
      <c r="F35" s="13">
        <v>107400</v>
      </c>
      <c r="G35" s="13">
        <f>SUM(D35:F35)</f>
        <v>312780</v>
      </c>
      <c r="H35" s="13">
        <v>0</v>
      </c>
      <c r="I35" s="13">
        <f>SUM(G35:H35)</f>
        <v>312780</v>
      </c>
    </row>
    <row r="36" spans="1:9" ht="14.25" customHeight="1">
      <c r="A36" s="137"/>
      <c r="B36" s="137"/>
      <c r="C36" s="23" t="s">
        <v>209</v>
      </c>
      <c r="D36" s="13">
        <v>0</v>
      </c>
      <c r="E36" s="13">
        <v>416667</v>
      </c>
      <c r="F36" s="13">
        <v>434192</v>
      </c>
      <c r="G36" s="13">
        <f>SUM(D36:F36)</f>
        <v>850859</v>
      </c>
      <c r="H36" s="13">
        <v>0</v>
      </c>
      <c r="I36" s="13">
        <f>SUM(G36:H36)</f>
        <v>850859</v>
      </c>
    </row>
    <row r="37" spans="1:9" ht="14.25" customHeight="1">
      <c r="A37" s="137"/>
      <c r="B37" s="137"/>
      <c r="C37" s="23" t="s">
        <v>210</v>
      </c>
      <c r="D37" s="13">
        <v>0</v>
      </c>
      <c r="E37" s="13">
        <v>265209</v>
      </c>
      <c r="F37" s="13">
        <v>353116</v>
      </c>
      <c r="G37" s="13">
        <f>SUM(D37:F37)</f>
        <v>618325</v>
      </c>
      <c r="H37" s="13">
        <v>0</v>
      </c>
      <c r="I37" s="13">
        <f>SUM(G37:H37)</f>
        <v>618325</v>
      </c>
    </row>
    <row r="38" spans="1:9" ht="14.25" customHeight="1">
      <c r="A38" s="137"/>
      <c r="B38" s="137"/>
      <c r="C38" s="23" t="s">
        <v>211</v>
      </c>
      <c r="D38" s="13">
        <v>0</v>
      </c>
      <c r="E38" s="13">
        <v>737010</v>
      </c>
      <c r="F38" s="13">
        <v>626681</v>
      </c>
      <c r="G38" s="13">
        <f>SUM(D38:F38)</f>
        <v>1363691</v>
      </c>
      <c r="H38" s="13">
        <v>0</v>
      </c>
      <c r="I38" s="13">
        <f>SUM(G38:H38)</f>
        <v>1363691</v>
      </c>
    </row>
    <row r="39" spans="1:9" ht="14.25" customHeight="1">
      <c r="A39" s="137"/>
      <c r="B39" s="137"/>
      <c r="C39" s="23" t="s">
        <v>212</v>
      </c>
      <c r="D39" s="13">
        <v>0</v>
      </c>
      <c r="E39" s="13">
        <v>182240</v>
      </c>
      <c r="F39" s="13">
        <v>202574</v>
      </c>
      <c r="G39" s="13">
        <f>SUM(D39:F39)</f>
        <v>384814</v>
      </c>
      <c r="H39" s="13">
        <v>0</v>
      </c>
      <c r="I39" s="13">
        <f>SUM(G39:H39)</f>
        <v>384814</v>
      </c>
    </row>
    <row r="40" spans="1:9" ht="14.25" customHeight="1">
      <c r="A40" s="137"/>
      <c r="B40" s="137"/>
      <c r="C40" s="23" t="s">
        <v>213</v>
      </c>
      <c r="D40" s="13">
        <v>6548</v>
      </c>
      <c r="E40" s="13">
        <v>7500</v>
      </c>
      <c r="F40" s="13">
        <v>2431</v>
      </c>
      <c r="G40" s="13">
        <f>SUM(D40:F40)</f>
        <v>16479</v>
      </c>
      <c r="H40" s="13">
        <v>0</v>
      </c>
      <c r="I40" s="13">
        <f>SUM(G40:H40)</f>
        <v>16479</v>
      </c>
    </row>
    <row r="41" spans="1:9" ht="14.25" customHeight="1">
      <c r="A41" s="137"/>
      <c r="B41" s="137"/>
      <c r="C41" s="23" t="s">
        <v>214</v>
      </c>
      <c r="D41" s="13">
        <v>0</v>
      </c>
      <c r="E41" s="13">
        <v>54000</v>
      </c>
      <c r="F41" s="13">
        <v>0</v>
      </c>
      <c r="G41" s="13">
        <f>SUM(D41:F41)</f>
        <v>54000</v>
      </c>
      <c r="H41" s="13">
        <v>0</v>
      </c>
      <c r="I41" s="13">
        <f>SUM(G41:H41)</f>
        <v>54000</v>
      </c>
    </row>
    <row r="42" spans="1:9" ht="14.25" customHeight="1">
      <c r="A42" s="137"/>
      <c r="B42" s="137"/>
      <c r="C42" s="23" t="s">
        <v>215</v>
      </c>
      <c r="D42" s="13">
        <v>0</v>
      </c>
      <c r="E42" s="13">
        <v>406191</v>
      </c>
      <c r="F42" s="13">
        <v>1010518</v>
      </c>
      <c r="G42" s="13">
        <f>SUM(D42:F42)</f>
        <v>1416709</v>
      </c>
      <c r="H42" s="13">
        <v>0</v>
      </c>
      <c r="I42" s="13">
        <f>SUM(G42:H42)</f>
        <v>1416709</v>
      </c>
    </row>
    <row r="43" spans="1:9" ht="14.25" customHeight="1">
      <c r="A43" s="137"/>
      <c r="B43" s="137"/>
      <c r="C43" s="23" t="s">
        <v>216</v>
      </c>
      <c r="D43" s="13">
        <v>486</v>
      </c>
      <c r="E43" s="13">
        <v>24262</v>
      </c>
      <c r="F43" s="13">
        <v>18774</v>
      </c>
      <c r="G43" s="13">
        <f>SUM(D43:F43)</f>
        <v>43522</v>
      </c>
      <c r="H43" s="13">
        <v>0</v>
      </c>
      <c r="I43" s="13">
        <f>SUM(G43:H43)</f>
        <v>43522</v>
      </c>
    </row>
    <row r="44" spans="1:9" ht="14.25" customHeight="1">
      <c r="A44" s="137"/>
      <c r="B44" s="137"/>
      <c r="C44" s="23" t="s">
        <v>217</v>
      </c>
      <c r="D44" s="13">
        <v>180000</v>
      </c>
      <c r="E44" s="13">
        <v>300000</v>
      </c>
      <c r="F44" s="13">
        <v>240000</v>
      </c>
      <c r="G44" s="13">
        <f>SUM(D44:F44)</f>
        <v>720000</v>
      </c>
      <c r="H44" s="13">
        <v>0</v>
      </c>
      <c r="I44" s="13">
        <f>SUM(G44:H44)</f>
        <v>720000</v>
      </c>
    </row>
    <row r="45" spans="1:9" ht="14.25" customHeight="1">
      <c r="A45" s="137"/>
      <c r="B45" s="137"/>
      <c r="C45" s="23" t="s">
        <v>218</v>
      </c>
      <c r="D45" s="13">
        <v>1200</v>
      </c>
      <c r="E45" s="13">
        <v>14300</v>
      </c>
      <c r="F45" s="13">
        <v>12100</v>
      </c>
      <c r="G45" s="13">
        <f>SUM(D45:F45)</f>
        <v>27600</v>
      </c>
      <c r="H45" s="13">
        <v>0</v>
      </c>
      <c r="I45" s="13">
        <f>SUM(G45:H45)</f>
        <v>27600</v>
      </c>
    </row>
    <row r="46" spans="1:9" ht="14.25" customHeight="1">
      <c r="A46" s="137"/>
      <c r="B46" s="137"/>
      <c r="C46" s="23" t="s">
        <v>219</v>
      </c>
      <c r="D46" s="13">
        <v>54000</v>
      </c>
      <c r="E46" s="13">
        <v>162000</v>
      </c>
      <c r="F46" s="13">
        <v>370440</v>
      </c>
      <c r="G46" s="13">
        <f>SUM(D46:F46)</f>
        <v>586440</v>
      </c>
      <c r="H46" s="13">
        <v>0</v>
      </c>
      <c r="I46" s="13">
        <f>SUM(G46:H46)</f>
        <v>586440</v>
      </c>
    </row>
    <row r="47" spans="1:9" ht="14.25" customHeight="1">
      <c r="A47" s="137"/>
      <c r="B47" s="137"/>
      <c r="C47" s="23" t="s">
        <v>220</v>
      </c>
      <c r="D47" s="13">
        <v>0</v>
      </c>
      <c r="E47" s="13">
        <v>118200</v>
      </c>
      <c r="F47" s="13">
        <v>48500</v>
      </c>
      <c r="G47" s="13">
        <f>SUM(D47:F47)</f>
        <v>166700</v>
      </c>
      <c r="H47" s="13">
        <v>0</v>
      </c>
      <c r="I47" s="13">
        <f>SUM(G47:H47)</f>
        <v>166700</v>
      </c>
    </row>
    <row r="48" spans="1:9" ht="14.25" customHeight="1">
      <c r="A48" s="137"/>
      <c r="B48" s="137"/>
      <c r="C48" s="23" t="s">
        <v>221</v>
      </c>
      <c r="D48" s="13">
        <v>7754</v>
      </c>
      <c r="E48" s="13">
        <v>380455</v>
      </c>
      <c r="F48" s="13">
        <v>236854</v>
      </c>
      <c r="G48" s="13">
        <f>SUM(D48:F48)</f>
        <v>625063</v>
      </c>
      <c r="H48" s="13">
        <v>0</v>
      </c>
      <c r="I48" s="13">
        <f>SUM(G48:H48)</f>
        <v>625063</v>
      </c>
    </row>
    <row r="49" spans="1:9" ht="14.25" customHeight="1">
      <c r="A49" s="137"/>
      <c r="B49" s="137"/>
      <c r="C49" s="23" t="s">
        <v>222</v>
      </c>
      <c r="D49" s="13">
        <v>0</v>
      </c>
      <c r="E49" s="13">
        <v>3383698</v>
      </c>
      <c r="F49" s="13">
        <v>2236248</v>
      </c>
      <c r="G49" s="13">
        <f>SUM(D49:F49)</f>
        <v>5619946</v>
      </c>
      <c r="H49" s="13">
        <v>0</v>
      </c>
      <c r="I49" s="13">
        <f>SUM(G49:H49)</f>
        <v>5619946</v>
      </c>
    </row>
    <row r="50" spans="1:9" ht="14.25" customHeight="1">
      <c r="A50" s="137"/>
      <c r="B50" s="137"/>
      <c r="C50" s="23" t="s">
        <v>223</v>
      </c>
      <c r="D50" s="13">
        <v>0</v>
      </c>
      <c r="E50" s="13">
        <v>-1740652</v>
      </c>
      <c r="F50" s="13">
        <v>-167268</v>
      </c>
      <c r="G50" s="13">
        <f t="shared" si="0"/>
        <v>-1907920</v>
      </c>
      <c r="H50" s="13">
        <v>0</v>
      </c>
      <c r="I50" s="13">
        <f t="shared" si="1"/>
        <v>-1907920</v>
      </c>
    </row>
    <row r="51" spans="1:9" ht="14.25" customHeight="1">
      <c r="A51" s="137"/>
      <c r="B51" s="138"/>
      <c r="C51" s="11" t="s">
        <v>24</v>
      </c>
      <c r="D51" s="14">
        <v>4635358</v>
      </c>
      <c r="E51" s="14">
        <v>131355016</v>
      </c>
      <c r="F51" s="14">
        <v>156547833</v>
      </c>
      <c r="G51" s="14">
        <f t="shared" si="0"/>
        <v>292538207</v>
      </c>
      <c r="H51" s="14">
        <v>0</v>
      </c>
      <c r="I51" s="14">
        <f t="shared" si="1"/>
        <v>292538207</v>
      </c>
    </row>
    <row r="52" spans="1:9" ht="14.25" customHeight="1">
      <c r="A52" s="138"/>
      <c r="B52" s="141" t="s">
        <v>25</v>
      </c>
      <c r="C52" s="142"/>
      <c r="D52" s="14">
        <f>D13-D51</f>
        <v>-4635358</v>
      </c>
      <c r="E52" s="14">
        <f>E13-E51</f>
        <v>11270574</v>
      </c>
      <c r="F52" s="14">
        <f>F13-F51</f>
        <v>14040381</v>
      </c>
      <c r="G52" s="14">
        <f>G13-G51</f>
        <v>20675597</v>
      </c>
      <c r="H52" s="14">
        <f>H13-H51</f>
        <v>0</v>
      </c>
      <c r="I52" s="14">
        <f>I13-I51</f>
        <v>20675597</v>
      </c>
    </row>
    <row r="53" spans="1:9" ht="14.25" customHeight="1">
      <c r="A53" s="136" t="s">
        <v>26</v>
      </c>
      <c r="B53" s="136" t="s">
        <v>15</v>
      </c>
      <c r="C53" s="24" t="s">
        <v>224</v>
      </c>
      <c r="D53" s="79">
        <v>852</v>
      </c>
      <c r="E53" s="79">
        <v>435753</v>
      </c>
      <c r="F53" s="79">
        <v>232705</v>
      </c>
      <c r="G53" s="79">
        <f t="shared" ref="G53:G61" si="2">SUM(D53:F53)</f>
        <v>669310</v>
      </c>
      <c r="H53" s="79">
        <v>0</v>
      </c>
      <c r="I53" s="79">
        <f t="shared" ref="I53:I61" si="3">SUM(G53:H53)</f>
        <v>669310</v>
      </c>
    </row>
    <row r="54" spans="1:9" ht="14.25" customHeight="1">
      <c r="A54" s="137"/>
      <c r="B54" s="137"/>
      <c r="C54" s="23" t="s">
        <v>225</v>
      </c>
      <c r="D54" s="13">
        <v>0</v>
      </c>
      <c r="E54" s="13">
        <v>1377818</v>
      </c>
      <c r="F54" s="13">
        <v>1311572</v>
      </c>
      <c r="G54" s="13">
        <f>SUM(D54:F54)</f>
        <v>2689390</v>
      </c>
      <c r="H54" s="13">
        <v>0</v>
      </c>
      <c r="I54" s="13">
        <f>SUM(G54:H54)</f>
        <v>2689390</v>
      </c>
    </row>
    <row r="55" spans="1:9" ht="14.25" customHeight="1">
      <c r="A55" s="137"/>
      <c r="B55" s="137"/>
      <c r="C55" s="23" t="s">
        <v>226</v>
      </c>
      <c r="D55" s="13">
        <v>0</v>
      </c>
      <c r="E55" s="13">
        <v>30000</v>
      </c>
      <c r="F55" s="13">
        <v>40000</v>
      </c>
      <c r="G55" s="13">
        <f>SUM(D55:F55)</f>
        <v>70000</v>
      </c>
      <c r="H55" s="13">
        <v>0</v>
      </c>
      <c r="I55" s="13">
        <f>SUM(G55:H55)</f>
        <v>70000</v>
      </c>
    </row>
    <row r="56" spans="1:9" ht="14.25" customHeight="1">
      <c r="A56" s="137"/>
      <c r="B56" s="137"/>
      <c r="C56" s="23" t="s">
        <v>227</v>
      </c>
      <c r="D56" s="13">
        <v>0</v>
      </c>
      <c r="E56" s="13">
        <v>1154100</v>
      </c>
      <c r="F56" s="13">
        <v>1170150</v>
      </c>
      <c r="G56" s="13">
        <f>SUM(D56:F56)</f>
        <v>2324250</v>
      </c>
      <c r="H56" s="13">
        <v>0</v>
      </c>
      <c r="I56" s="13">
        <f>SUM(G56:H56)</f>
        <v>2324250</v>
      </c>
    </row>
    <row r="57" spans="1:9" ht="14.25" customHeight="1">
      <c r="A57" s="137"/>
      <c r="B57" s="137"/>
      <c r="C57" s="23" t="s">
        <v>228</v>
      </c>
      <c r="D57" s="13">
        <v>0</v>
      </c>
      <c r="E57" s="13">
        <v>193718</v>
      </c>
      <c r="F57" s="13">
        <v>101422</v>
      </c>
      <c r="G57" s="13">
        <f t="shared" si="2"/>
        <v>295140</v>
      </c>
      <c r="H57" s="13">
        <v>0</v>
      </c>
      <c r="I57" s="13">
        <f t="shared" si="3"/>
        <v>295140</v>
      </c>
    </row>
    <row r="58" spans="1:9" ht="14.25" customHeight="1">
      <c r="A58" s="137"/>
      <c r="B58" s="138"/>
      <c r="C58" s="11" t="s">
        <v>27</v>
      </c>
      <c r="D58" s="14">
        <v>852</v>
      </c>
      <c r="E58" s="14">
        <v>1813571</v>
      </c>
      <c r="F58" s="14">
        <v>1544277</v>
      </c>
      <c r="G58" s="14">
        <f t="shared" si="2"/>
        <v>3358700</v>
      </c>
      <c r="H58" s="14">
        <v>0</v>
      </c>
      <c r="I58" s="14">
        <f t="shared" si="3"/>
        <v>3358700</v>
      </c>
    </row>
    <row r="59" spans="1:9" ht="14.25" customHeight="1">
      <c r="A59" s="137"/>
      <c r="B59" s="136" t="s">
        <v>16</v>
      </c>
      <c r="C59" s="23" t="s">
        <v>229</v>
      </c>
      <c r="D59" s="79">
        <v>0</v>
      </c>
      <c r="E59" s="79">
        <v>1154100</v>
      </c>
      <c r="F59" s="79">
        <v>1170150</v>
      </c>
      <c r="G59" s="79">
        <f t="shared" si="2"/>
        <v>2324250</v>
      </c>
      <c r="H59" s="79">
        <v>0</v>
      </c>
      <c r="I59" s="79">
        <f t="shared" si="3"/>
        <v>2324250</v>
      </c>
    </row>
    <row r="60" spans="1:9" ht="14.25" customHeight="1">
      <c r="A60" s="137"/>
      <c r="B60" s="137"/>
      <c r="C60" s="23" t="s">
        <v>230</v>
      </c>
      <c r="D60" s="13">
        <v>0</v>
      </c>
      <c r="E60" s="13">
        <v>1154100</v>
      </c>
      <c r="F60" s="13">
        <v>1170150</v>
      </c>
      <c r="G60" s="13">
        <f t="shared" si="2"/>
        <v>2324250</v>
      </c>
      <c r="H60" s="13">
        <v>0</v>
      </c>
      <c r="I60" s="13">
        <f t="shared" si="3"/>
        <v>2324250</v>
      </c>
    </row>
    <row r="61" spans="1:9" ht="14.25" customHeight="1">
      <c r="A61" s="137"/>
      <c r="B61" s="138"/>
      <c r="C61" s="11" t="s">
        <v>28</v>
      </c>
      <c r="D61" s="14">
        <v>0</v>
      </c>
      <c r="E61" s="14">
        <v>1154100</v>
      </c>
      <c r="F61" s="14">
        <v>1170150</v>
      </c>
      <c r="G61" s="14">
        <f t="shared" si="2"/>
        <v>2324250</v>
      </c>
      <c r="H61" s="14">
        <v>0</v>
      </c>
      <c r="I61" s="14">
        <f t="shared" si="3"/>
        <v>2324250</v>
      </c>
    </row>
    <row r="62" spans="1:9" ht="14.25" customHeight="1">
      <c r="A62" s="138"/>
      <c r="B62" s="141" t="s">
        <v>29</v>
      </c>
      <c r="C62" s="142"/>
      <c r="D62" s="14">
        <f>D58-D61</f>
        <v>852</v>
      </c>
      <c r="E62" s="14">
        <f>E58-E61</f>
        <v>659471</v>
      </c>
      <c r="F62" s="14">
        <f>F58-F61</f>
        <v>374127</v>
      </c>
      <c r="G62" s="14">
        <f>G58-G61</f>
        <v>1034450</v>
      </c>
      <c r="H62" s="14">
        <f>H58-H61</f>
        <v>0</v>
      </c>
      <c r="I62" s="14">
        <f>I58-I61</f>
        <v>1034450</v>
      </c>
    </row>
    <row r="63" spans="1:9" ht="14.25" customHeight="1">
      <c r="A63" s="149" t="s">
        <v>30</v>
      </c>
      <c r="B63" s="150"/>
      <c r="C63" s="151"/>
      <c r="D63" s="14">
        <f>D52+D62</f>
        <v>-4634506</v>
      </c>
      <c r="E63" s="14">
        <f>E52+E62</f>
        <v>11930045</v>
      </c>
      <c r="F63" s="14">
        <f>F52+F62</f>
        <v>14414508</v>
      </c>
      <c r="G63" s="14">
        <f>G52+G62</f>
        <v>21710047</v>
      </c>
      <c r="H63" s="14">
        <f>H52+H62</f>
        <v>0</v>
      </c>
      <c r="I63" s="14">
        <f>I52+I62</f>
        <v>21710047</v>
      </c>
    </row>
    <row r="64" spans="1:9" ht="14.25" customHeight="1">
      <c r="A64" s="136" t="s">
        <v>18</v>
      </c>
      <c r="B64" s="136" t="s">
        <v>15</v>
      </c>
      <c r="C64" s="24" t="s">
        <v>231</v>
      </c>
      <c r="D64" s="79">
        <v>0</v>
      </c>
      <c r="E64" s="79">
        <v>0</v>
      </c>
      <c r="F64" s="79">
        <v>0</v>
      </c>
      <c r="G64" s="79">
        <f t="shared" ref="G64:G74" si="4">SUM(D64:F64)</f>
        <v>0</v>
      </c>
      <c r="H64" s="79">
        <v>0</v>
      </c>
      <c r="I64" s="79">
        <f t="shared" ref="I64:I74" si="5">SUM(G64:H64)</f>
        <v>0</v>
      </c>
    </row>
    <row r="65" spans="1:9" ht="14.25" customHeight="1">
      <c r="A65" s="137"/>
      <c r="B65" s="137"/>
      <c r="C65" s="23" t="s">
        <v>232</v>
      </c>
      <c r="D65" s="13">
        <v>0</v>
      </c>
      <c r="E65" s="13">
        <v>0</v>
      </c>
      <c r="F65" s="13">
        <v>0</v>
      </c>
      <c r="G65" s="13">
        <f>SUM(D65:F65)</f>
        <v>0</v>
      </c>
      <c r="H65" s="13">
        <v>0</v>
      </c>
      <c r="I65" s="13">
        <f>SUM(G65:H65)</f>
        <v>0</v>
      </c>
    </row>
    <row r="66" spans="1:9" ht="14.25" customHeight="1">
      <c r="A66" s="137"/>
      <c r="B66" s="137"/>
      <c r="C66" s="23" t="s">
        <v>233</v>
      </c>
      <c r="D66" s="13">
        <v>5318458</v>
      </c>
      <c r="E66" s="13">
        <v>0</v>
      </c>
      <c r="F66" s="13">
        <v>0</v>
      </c>
      <c r="G66" s="13">
        <f>SUM(D66:F66)</f>
        <v>5318458</v>
      </c>
      <c r="H66" s="13">
        <v>-5318458</v>
      </c>
      <c r="I66" s="13">
        <f>SUM(G66:H66)</f>
        <v>0</v>
      </c>
    </row>
    <row r="67" spans="1:9" ht="14.25" customHeight="1">
      <c r="A67" s="137"/>
      <c r="B67" s="137"/>
      <c r="C67" s="23" t="s">
        <v>234</v>
      </c>
      <c r="D67" s="13">
        <v>0</v>
      </c>
      <c r="E67" s="13">
        <v>0</v>
      </c>
      <c r="F67" s="13">
        <v>0</v>
      </c>
      <c r="G67" s="13">
        <f>SUM(D67:F67)</f>
        <v>0</v>
      </c>
      <c r="H67" s="13">
        <v>0</v>
      </c>
      <c r="I67" s="13">
        <f>SUM(G67:H67)</f>
        <v>0</v>
      </c>
    </row>
    <row r="68" spans="1:9" ht="14.25" customHeight="1">
      <c r="A68" s="137"/>
      <c r="B68" s="137"/>
      <c r="C68" s="23" t="s">
        <v>235</v>
      </c>
      <c r="D68" s="13">
        <v>0</v>
      </c>
      <c r="E68" s="13">
        <v>0</v>
      </c>
      <c r="F68" s="13">
        <v>0</v>
      </c>
      <c r="G68" s="13">
        <f t="shared" si="4"/>
        <v>0</v>
      </c>
      <c r="H68" s="13">
        <v>0</v>
      </c>
      <c r="I68" s="13">
        <f t="shared" si="5"/>
        <v>0</v>
      </c>
    </row>
    <row r="69" spans="1:9" ht="14.25" customHeight="1">
      <c r="A69" s="137"/>
      <c r="B69" s="138"/>
      <c r="C69" s="11" t="s">
        <v>19</v>
      </c>
      <c r="D69" s="14">
        <v>5318458</v>
      </c>
      <c r="E69" s="14">
        <v>0</v>
      </c>
      <c r="F69" s="14">
        <v>0</v>
      </c>
      <c r="G69" s="14">
        <f t="shared" si="4"/>
        <v>5318458</v>
      </c>
      <c r="H69" s="14">
        <v>-5318458</v>
      </c>
      <c r="I69" s="14">
        <f t="shared" si="5"/>
        <v>0</v>
      </c>
    </row>
    <row r="70" spans="1:9" ht="14.25" customHeight="1">
      <c r="A70" s="137"/>
      <c r="B70" s="136" t="s">
        <v>16</v>
      </c>
      <c r="C70" s="23" t="s">
        <v>236</v>
      </c>
      <c r="D70" s="13">
        <v>0</v>
      </c>
      <c r="E70" s="13">
        <v>0</v>
      </c>
      <c r="F70" s="13">
        <v>0</v>
      </c>
      <c r="G70" s="13">
        <f t="shared" si="4"/>
        <v>0</v>
      </c>
      <c r="H70" s="13">
        <v>0</v>
      </c>
      <c r="I70" s="13">
        <f t="shared" si="5"/>
        <v>0</v>
      </c>
    </row>
    <row r="71" spans="1:9" ht="14.25" customHeight="1">
      <c r="A71" s="137"/>
      <c r="B71" s="137"/>
      <c r="C71" s="23" t="s">
        <v>237</v>
      </c>
      <c r="D71" s="13">
        <v>0</v>
      </c>
      <c r="E71" s="13">
        <v>0</v>
      </c>
      <c r="F71" s="13">
        <v>0</v>
      </c>
      <c r="G71" s="13">
        <f>SUM(D71:F71)</f>
        <v>0</v>
      </c>
      <c r="H71" s="13">
        <v>0</v>
      </c>
      <c r="I71" s="13">
        <f>SUM(G71:H71)</f>
        <v>0</v>
      </c>
    </row>
    <row r="72" spans="1:9" ht="14.25" customHeight="1">
      <c r="A72" s="137"/>
      <c r="B72" s="137"/>
      <c r="C72" s="23" t="s">
        <v>238</v>
      </c>
      <c r="D72" s="13">
        <v>0</v>
      </c>
      <c r="E72" s="13">
        <v>0</v>
      </c>
      <c r="F72" s="13">
        <v>0</v>
      </c>
      <c r="G72" s="13">
        <f>SUM(D72:F72)</f>
        <v>0</v>
      </c>
      <c r="H72" s="13">
        <v>0</v>
      </c>
      <c r="I72" s="13">
        <f>SUM(G72:H72)</f>
        <v>0</v>
      </c>
    </row>
    <row r="73" spans="1:9" ht="14.25" customHeight="1">
      <c r="A73" s="137"/>
      <c r="B73" s="137"/>
      <c r="C73" s="22" t="s">
        <v>239</v>
      </c>
      <c r="D73" s="13">
        <v>0</v>
      </c>
      <c r="E73" s="13">
        <v>435753</v>
      </c>
      <c r="F73" s="13">
        <v>4882705</v>
      </c>
      <c r="G73" s="13">
        <f t="shared" si="4"/>
        <v>5318458</v>
      </c>
      <c r="H73" s="13">
        <v>-5318458</v>
      </c>
      <c r="I73" s="13">
        <f t="shared" si="5"/>
        <v>0</v>
      </c>
    </row>
    <row r="74" spans="1:9" ht="14.25" customHeight="1">
      <c r="A74" s="137"/>
      <c r="B74" s="138"/>
      <c r="C74" s="89" t="s">
        <v>21</v>
      </c>
      <c r="D74" s="14">
        <v>0</v>
      </c>
      <c r="E74" s="14">
        <v>435753</v>
      </c>
      <c r="F74" s="14">
        <v>4882705</v>
      </c>
      <c r="G74" s="14">
        <f t="shared" si="4"/>
        <v>5318458</v>
      </c>
      <c r="H74" s="14">
        <v>-5318458</v>
      </c>
      <c r="I74" s="14">
        <f t="shared" si="5"/>
        <v>0</v>
      </c>
    </row>
    <row r="75" spans="1:9" ht="14.25" customHeight="1">
      <c r="A75" s="138"/>
      <c r="B75" s="141" t="s">
        <v>31</v>
      </c>
      <c r="C75" s="142"/>
      <c r="D75" s="14">
        <f>D69-D74</f>
        <v>5318458</v>
      </c>
      <c r="E75" s="14">
        <f>E69-E74</f>
        <v>-435753</v>
      </c>
      <c r="F75" s="14">
        <f>F69-F74</f>
        <v>-4882705</v>
      </c>
      <c r="G75" s="14">
        <f>G69-G74</f>
        <v>0</v>
      </c>
      <c r="H75" s="14">
        <f>H69-H74</f>
        <v>0</v>
      </c>
      <c r="I75" s="14">
        <f>I69-I74</f>
        <v>0</v>
      </c>
    </row>
    <row r="76" spans="1:9" ht="14.25" customHeight="1">
      <c r="A76" s="141" t="s">
        <v>64</v>
      </c>
      <c r="B76" s="152"/>
      <c r="C76" s="142"/>
      <c r="D76" s="14">
        <f>D63+D75</f>
        <v>683952</v>
      </c>
      <c r="E76" s="14">
        <f>E63+E75</f>
        <v>11494292</v>
      </c>
      <c r="F76" s="14">
        <f>F63+F75</f>
        <v>9531803</v>
      </c>
      <c r="G76" s="14">
        <f>G63+G75</f>
        <v>21710047</v>
      </c>
      <c r="H76" s="14">
        <f>H63+H75</f>
        <v>0</v>
      </c>
      <c r="I76" s="14">
        <f>I63+I75</f>
        <v>21710047</v>
      </c>
    </row>
    <row r="77" spans="1:9" ht="14.25" customHeight="1">
      <c r="A77" s="136" t="s">
        <v>17</v>
      </c>
      <c r="B77" s="141" t="s">
        <v>65</v>
      </c>
      <c r="C77" s="142"/>
      <c r="D77" s="14">
        <v>3295842</v>
      </c>
      <c r="E77" s="14">
        <v>39097127</v>
      </c>
      <c r="F77" s="14">
        <v>48778473</v>
      </c>
      <c r="G77" s="14">
        <f>SUM(D77:F77)</f>
        <v>91171442</v>
      </c>
      <c r="H77" s="14">
        <v>0</v>
      </c>
      <c r="I77" s="14">
        <f>SUM(G77:H77)</f>
        <v>91171442</v>
      </c>
    </row>
    <row r="78" spans="1:9" ht="14.25" customHeight="1">
      <c r="A78" s="137"/>
      <c r="B78" s="141" t="s">
        <v>66</v>
      </c>
      <c r="C78" s="142"/>
      <c r="D78" s="14">
        <f>D76+D77</f>
        <v>3979794</v>
      </c>
      <c r="E78" s="14">
        <f>E76+E77</f>
        <v>50591419</v>
      </c>
      <c r="F78" s="14">
        <f>F76+F77</f>
        <v>58310276</v>
      </c>
      <c r="G78" s="14">
        <f>G76+G77</f>
        <v>112881489</v>
      </c>
      <c r="H78" s="14">
        <f>H76+H77</f>
        <v>0</v>
      </c>
      <c r="I78" s="14">
        <f>I76+I77</f>
        <v>112881489</v>
      </c>
    </row>
    <row r="79" spans="1:9" ht="14.25" customHeight="1">
      <c r="A79" s="137"/>
      <c r="B79" s="141" t="s">
        <v>67</v>
      </c>
      <c r="C79" s="142"/>
      <c r="D79" s="14">
        <v>0</v>
      </c>
      <c r="E79" s="14">
        <v>0</v>
      </c>
      <c r="F79" s="14">
        <v>0</v>
      </c>
      <c r="G79" s="14">
        <f>SUM(D79:F79)</f>
        <v>0</v>
      </c>
      <c r="H79" s="14">
        <v>0</v>
      </c>
      <c r="I79" s="14">
        <f>SUM(G79:H79)</f>
        <v>0</v>
      </c>
    </row>
    <row r="80" spans="1:9" ht="14.25" customHeight="1">
      <c r="A80" s="137"/>
      <c r="B80" s="141" t="s">
        <v>68</v>
      </c>
      <c r="C80" s="142"/>
      <c r="D80" s="14">
        <v>0</v>
      </c>
      <c r="E80" s="14">
        <v>0</v>
      </c>
      <c r="F80" s="14">
        <v>0</v>
      </c>
      <c r="G80" s="14">
        <f t="shared" ref="G80:G85" si="6">SUM(D80:F80)</f>
        <v>0</v>
      </c>
      <c r="H80" s="14">
        <v>0</v>
      </c>
      <c r="I80" s="14">
        <f t="shared" ref="I80:I85" si="7">SUM(G80:H80)</f>
        <v>0</v>
      </c>
    </row>
    <row r="81" spans="1:9" ht="14.25" customHeight="1">
      <c r="A81" s="137"/>
      <c r="B81" s="141" t="s">
        <v>69</v>
      </c>
      <c r="C81" s="142"/>
      <c r="D81" s="14">
        <v>0</v>
      </c>
      <c r="E81" s="14">
        <v>9000000</v>
      </c>
      <c r="F81" s="14">
        <v>8000000</v>
      </c>
      <c r="G81" s="14">
        <f t="shared" si="6"/>
        <v>17000000</v>
      </c>
      <c r="H81" s="14">
        <v>0</v>
      </c>
      <c r="I81" s="14">
        <f t="shared" si="7"/>
        <v>17000000</v>
      </c>
    </row>
    <row r="82" spans="1:9" ht="14.25" customHeight="1">
      <c r="A82" s="137"/>
      <c r="B82" s="141" t="s">
        <v>240</v>
      </c>
      <c r="C82" s="130"/>
      <c r="D82" s="79">
        <v>0</v>
      </c>
      <c r="E82" s="79">
        <v>0</v>
      </c>
      <c r="F82" s="79">
        <v>0</v>
      </c>
      <c r="G82" s="14">
        <f>SUM(D82:F82)</f>
        <v>0</v>
      </c>
      <c r="H82" s="79">
        <v>0</v>
      </c>
      <c r="I82" s="14">
        <f>SUM(G82:H82)</f>
        <v>0</v>
      </c>
    </row>
    <row r="83" spans="1:9" ht="14.25" customHeight="1">
      <c r="A83" s="137"/>
      <c r="B83" s="141" t="s">
        <v>241</v>
      </c>
      <c r="C83" s="130"/>
      <c r="D83" s="79">
        <v>0</v>
      </c>
      <c r="E83" s="79">
        <v>1000000</v>
      </c>
      <c r="F83" s="79">
        <v>0</v>
      </c>
      <c r="G83" s="14">
        <f>SUM(D83:F83)</f>
        <v>1000000</v>
      </c>
      <c r="H83" s="79">
        <v>0</v>
      </c>
      <c r="I83" s="14">
        <f>SUM(G83:H83)</f>
        <v>1000000</v>
      </c>
    </row>
    <row r="84" spans="1:9" ht="14.25" customHeight="1">
      <c r="A84" s="137"/>
      <c r="B84" s="141" t="s">
        <v>242</v>
      </c>
      <c r="C84" s="142"/>
      <c r="D84" s="79">
        <v>0</v>
      </c>
      <c r="E84" s="79">
        <v>3000000</v>
      </c>
      <c r="F84" s="79">
        <v>0</v>
      </c>
      <c r="G84" s="14">
        <f t="shared" si="6"/>
        <v>3000000</v>
      </c>
      <c r="H84" s="79">
        <v>0</v>
      </c>
      <c r="I84" s="14">
        <f t="shared" si="7"/>
        <v>3000000</v>
      </c>
    </row>
    <row r="85" spans="1:9" ht="14.25" customHeight="1">
      <c r="A85" s="137"/>
      <c r="B85" s="141" t="s">
        <v>243</v>
      </c>
      <c r="C85" s="142"/>
      <c r="D85" s="79">
        <v>0</v>
      </c>
      <c r="E85" s="79">
        <v>5000000</v>
      </c>
      <c r="F85" s="79">
        <v>8000000</v>
      </c>
      <c r="G85" s="14">
        <f t="shared" si="6"/>
        <v>13000000</v>
      </c>
      <c r="H85" s="79">
        <v>0</v>
      </c>
      <c r="I85" s="14">
        <f t="shared" si="7"/>
        <v>13000000</v>
      </c>
    </row>
    <row r="86" spans="1:9" ht="28.5" customHeight="1">
      <c r="A86" s="138"/>
      <c r="B86" s="153" t="s">
        <v>70</v>
      </c>
      <c r="C86" s="154"/>
      <c r="D86" s="14">
        <f>D78+D79+D80-D81</f>
        <v>3979794</v>
      </c>
      <c r="E86" s="14">
        <f>E78+E79+E80-E81</f>
        <v>41591419</v>
      </c>
      <c r="F86" s="14">
        <f>F78+F79+F80-F81</f>
        <v>50310276</v>
      </c>
      <c r="G86" s="14">
        <f>G78+G79+G80-G81</f>
        <v>95881489</v>
      </c>
      <c r="H86" s="14">
        <f>H78+H79+H80-H81</f>
        <v>0</v>
      </c>
      <c r="I86" s="14">
        <f>I78+I79+I80-I81</f>
        <v>95881489</v>
      </c>
    </row>
    <row r="87" spans="1:9" ht="14.25" customHeight="1">
      <c r="A87" s="163"/>
      <c r="B87" s="164"/>
      <c r="C87" s="164"/>
      <c r="D87" s="164"/>
      <c r="E87" s="164"/>
      <c r="F87" s="164"/>
      <c r="G87" s="164"/>
      <c r="H87" s="164"/>
      <c r="I87" s="164"/>
    </row>
    <row r="88" spans="1:9" ht="14.25" customHeight="1"/>
  </sheetData>
  <sheetProtection algorithmName="SHA-512" hashValue="Bf2S9fqTZEu7MKU6TC3LXgmuL7hPHa0QUZLQ+FzUm4kKlwh5BBQRDNGrrCaTGmTpQgNAr8zroEXtS+I9adbd8w==" saltValue="HICNMl8QsTqX4/IK0gkvKw==" spinCount="100000" sheet="1" scenarios="1" selectLockedCells="1"/>
  <mergeCells count="36">
    <mergeCell ref="A87:I87"/>
    <mergeCell ref="B84:C84"/>
    <mergeCell ref="B85:C85"/>
    <mergeCell ref="B86:C86"/>
    <mergeCell ref="E7:E8"/>
    <mergeCell ref="B83:C83"/>
    <mergeCell ref="B82:C82"/>
    <mergeCell ref="A77:A86"/>
    <mergeCell ref="B77:C77"/>
    <mergeCell ref="B78:C78"/>
    <mergeCell ref="B79:C79"/>
    <mergeCell ref="B80:C80"/>
    <mergeCell ref="B81:C81"/>
    <mergeCell ref="A63:C63"/>
    <mergeCell ref="A64:A75"/>
    <mergeCell ref="B64:B69"/>
    <mergeCell ref="B70:B74"/>
    <mergeCell ref="B75:C75"/>
    <mergeCell ref="A76:C76"/>
    <mergeCell ref="A9:A52"/>
    <mergeCell ref="B9:B13"/>
    <mergeCell ref="B14:B51"/>
    <mergeCell ref="B52:C52"/>
    <mergeCell ref="A53:A62"/>
    <mergeCell ref="B53:B58"/>
    <mergeCell ref="B59:B61"/>
    <mergeCell ref="B62:C62"/>
    <mergeCell ref="D2:I2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7" t="s">
        <v>254</v>
      </c>
      <c r="E2" s="117"/>
      <c r="F2" s="117"/>
    </row>
    <row r="3" spans="1:6" ht="14.25">
      <c r="A3" s="118" t="s">
        <v>255</v>
      </c>
      <c r="B3" s="118"/>
      <c r="C3" s="118"/>
      <c r="D3" s="118"/>
      <c r="E3" s="118"/>
      <c r="F3" s="118"/>
    </row>
    <row r="4" spans="1:6">
      <c r="A4" s="115" t="s">
        <v>163</v>
      </c>
      <c r="B4" s="115"/>
      <c r="C4" s="115"/>
      <c r="D4" s="115"/>
      <c r="E4" s="115"/>
      <c r="F4" s="115"/>
    </row>
    <row r="5" spans="1:6" ht="13.5" customHeight="1">
      <c r="A5" s="76"/>
      <c r="B5" s="76"/>
      <c r="C5" s="76"/>
      <c r="D5" s="76"/>
      <c r="E5" s="76"/>
      <c r="F5" s="77" t="s">
        <v>56</v>
      </c>
    </row>
    <row r="6" spans="1:6" ht="14.25" customHeight="1">
      <c r="A6" s="102" t="s">
        <v>37</v>
      </c>
      <c r="B6" s="103"/>
      <c r="C6" s="104"/>
      <c r="D6" s="8" t="s">
        <v>61</v>
      </c>
      <c r="E6" s="8" t="s">
        <v>62</v>
      </c>
      <c r="F6" s="8" t="s">
        <v>63</v>
      </c>
    </row>
    <row r="7" spans="1:6" ht="14.25" customHeight="1">
      <c r="A7" s="105" t="s">
        <v>248</v>
      </c>
      <c r="B7" s="80" t="s">
        <v>249</v>
      </c>
      <c r="C7" s="8" t="s">
        <v>23</v>
      </c>
      <c r="D7" s="14">
        <v>0</v>
      </c>
      <c r="E7" s="14">
        <v>0</v>
      </c>
      <c r="F7" s="14">
        <f t="shared" ref="F7:F30" si="0">D7-E7</f>
        <v>0</v>
      </c>
    </row>
    <row r="8" spans="1:6" ht="14.25" customHeight="1">
      <c r="A8" s="106"/>
      <c r="B8" s="106" t="s">
        <v>16</v>
      </c>
      <c r="C8" s="10" t="s">
        <v>187</v>
      </c>
      <c r="D8" s="13">
        <v>4098190</v>
      </c>
      <c r="E8" s="13">
        <v>3458744</v>
      </c>
      <c r="F8" s="13">
        <f t="shared" si="0"/>
        <v>639446</v>
      </c>
    </row>
    <row r="9" spans="1:6" ht="14.25" customHeight="1">
      <c r="A9" s="106"/>
      <c r="B9" s="106"/>
      <c r="C9" s="10" t="s">
        <v>188</v>
      </c>
      <c r="D9" s="13">
        <v>10000</v>
      </c>
      <c r="E9" s="13">
        <v>10000</v>
      </c>
      <c r="F9" s="13">
        <f>D9-E9</f>
        <v>0</v>
      </c>
    </row>
    <row r="10" spans="1:6" ht="14.25" customHeight="1">
      <c r="A10" s="106"/>
      <c r="B10" s="106"/>
      <c r="C10" s="10" t="s">
        <v>189</v>
      </c>
      <c r="D10" s="13">
        <v>2675600</v>
      </c>
      <c r="E10" s="13">
        <v>2425012</v>
      </c>
      <c r="F10" s="13">
        <f>D10-E10</f>
        <v>250588</v>
      </c>
    </row>
    <row r="11" spans="1:6" ht="14.25" customHeight="1">
      <c r="A11" s="106"/>
      <c r="B11" s="106"/>
      <c r="C11" s="10" t="s">
        <v>109</v>
      </c>
      <c r="D11" s="13">
        <v>2639600</v>
      </c>
      <c r="E11" s="13">
        <v>2383000</v>
      </c>
      <c r="F11" s="13">
        <f>D11-E11</f>
        <v>256600</v>
      </c>
    </row>
    <row r="12" spans="1:6" ht="14.25" customHeight="1">
      <c r="A12" s="106"/>
      <c r="B12" s="106"/>
      <c r="C12" s="10" t="s">
        <v>110</v>
      </c>
      <c r="D12" s="13">
        <v>36000</v>
      </c>
      <c r="E12" s="13">
        <v>42012</v>
      </c>
      <c r="F12" s="13">
        <f>D12-E12</f>
        <v>-6012</v>
      </c>
    </row>
    <row r="13" spans="1:6" ht="14.25" customHeight="1">
      <c r="A13" s="106"/>
      <c r="B13" s="106"/>
      <c r="C13" s="10" t="s">
        <v>190</v>
      </c>
      <c r="D13" s="13">
        <v>866520</v>
      </c>
      <c r="E13" s="13">
        <v>562570</v>
      </c>
      <c r="F13" s="13">
        <f>D13-E13</f>
        <v>303950</v>
      </c>
    </row>
    <row r="14" spans="1:6" ht="14.25" customHeight="1">
      <c r="A14" s="106"/>
      <c r="B14" s="106"/>
      <c r="C14" s="10" t="s">
        <v>193</v>
      </c>
      <c r="D14" s="13">
        <v>546070</v>
      </c>
      <c r="E14" s="13">
        <v>461162</v>
      </c>
      <c r="F14" s="13">
        <f>D14-E14</f>
        <v>84908</v>
      </c>
    </row>
    <row r="15" spans="1:6" ht="14.25" customHeight="1">
      <c r="A15" s="106"/>
      <c r="B15" s="106"/>
      <c r="C15" s="10" t="s">
        <v>194</v>
      </c>
      <c r="D15" s="13">
        <v>149040</v>
      </c>
      <c r="E15" s="13">
        <v>111780</v>
      </c>
      <c r="F15" s="13">
        <f>D15-E15</f>
        <v>37260</v>
      </c>
    </row>
    <row r="16" spans="1:6" ht="14.25" customHeight="1">
      <c r="A16" s="106"/>
      <c r="B16" s="106"/>
      <c r="C16" s="10" t="s">
        <v>202</v>
      </c>
      <c r="D16" s="13">
        <v>149040</v>
      </c>
      <c r="E16" s="13">
        <v>111780</v>
      </c>
      <c r="F16" s="13">
        <f>D16-E16</f>
        <v>37260</v>
      </c>
    </row>
    <row r="17" spans="1:6" ht="14.25" customHeight="1">
      <c r="A17" s="106"/>
      <c r="B17" s="106"/>
      <c r="C17" s="10" t="s">
        <v>205</v>
      </c>
      <c r="D17" s="13">
        <v>388128</v>
      </c>
      <c r="E17" s="13">
        <v>348499</v>
      </c>
      <c r="F17" s="13">
        <f>D17-E17</f>
        <v>39629</v>
      </c>
    </row>
    <row r="18" spans="1:6" ht="14.25" customHeight="1">
      <c r="A18" s="106"/>
      <c r="B18" s="106"/>
      <c r="C18" s="10" t="s">
        <v>206</v>
      </c>
      <c r="D18" s="13">
        <v>7038</v>
      </c>
      <c r="E18" s="13">
        <v>12510</v>
      </c>
      <c r="F18" s="13">
        <f>D18-E18</f>
        <v>-5472</v>
      </c>
    </row>
    <row r="19" spans="1:6" ht="14.25" customHeight="1">
      <c r="A19" s="106"/>
      <c r="B19" s="106"/>
      <c r="C19" s="10" t="s">
        <v>207</v>
      </c>
      <c r="D19" s="13">
        <v>120942</v>
      </c>
      <c r="E19" s="13">
        <v>99006</v>
      </c>
      <c r="F19" s="13">
        <f>D19-E19</f>
        <v>21936</v>
      </c>
    </row>
    <row r="20" spans="1:6" ht="14.25" customHeight="1">
      <c r="A20" s="106"/>
      <c r="B20" s="106"/>
      <c r="C20" s="10" t="s">
        <v>208</v>
      </c>
      <c r="D20" s="13">
        <v>10160</v>
      </c>
      <c r="E20" s="13">
        <v>16500</v>
      </c>
      <c r="F20" s="13">
        <f>D20-E20</f>
        <v>-6340</v>
      </c>
    </row>
    <row r="21" spans="1:6" ht="14.25" customHeight="1">
      <c r="A21" s="106"/>
      <c r="B21" s="106"/>
      <c r="C21" s="10" t="s">
        <v>210</v>
      </c>
      <c r="D21" s="13">
        <v>0</v>
      </c>
      <c r="E21" s="13">
        <v>1728</v>
      </c>
      <c r="F21" s="13">
        <f>D21-E21</f>
        <v>-1728</v>
      </c>
    </row>
    <row r="22" spans="1:6" ht="14.25" customHeight="1">
      <c r="A22" s="106"/>
      <c r="B22" s="106"/>
      <c r="C22" s="10" t="s">
        <v>212</v>
      </c>
      <c r="D22" s="13">
        <v>0</v>
      </c>
      <c r="E22" s="13">
        <v>2134</v>
      </c>
      <c r="F22" s="13">
        <f>D22-E22</f>
        <v>-2134</v>
      </c>
    </row>
    <row r="23" spans="1:6" ht="14.25" customHeight="1">
      <c r="A23" s="106"/>
      <c r="B23" s="106"/>
      <c r="C23" s="10" t="s">
        <v>213</v>
      </c>
      <c r="D23" s="13">
        <v>6548</v>
      </c>
      <c r="E23" s="13">
        <v>6021</v>
      </c>
      <c r="F23" s="13">
        <f>D23-E23</f>
        <v>527</v>
      </c>
    </row>
    <row r="24" spans="1:6" ht="14.25" customHeight="1">
      <c r="A24" s="106"/>
      <c r="B24" s="106"/>
      <c r="C24" s="10" t="s">
        <v>216</v>
      </c>
      <c r="D24" s="13">
        <v>486</v>
      </c>
      <c r="E24" s="13">
        <v>0</v>
      </c>
      <c r="F24" s="13">
        <f>D24-E24</f>
        <v>486</v>
      </c>
    </row>
    <row r="25" spans="1:6" ht="14.25" customHeight="1">
      <c r="A25" s="106"/>
      <c r="B25" s="106"/>
      <c r="C25" s="10" t="s">
        <v>217</v>
      </c>
      <c r="D25" s="13">
        <v>180000</v>
      </c>
      <c r="E25" s="13">
        <v>180000</v>
      </c>
      <c r="F25" s="13">
        <f>D25-E25</f>
        <v>0</v>
      </c>
    </row>
    <row r="26" spans="1:6" ht="14.25" customHeight="1">
      <c r="A26" s="106"/>
      <c r="B26" s="106"/>
      <c r="C26" s="10" t="s">
        <v>218</v>
      </c>
      <c r="D26" s="13">
        <v>1200</v>
      </c>
      <c r="E26" s="13">
        <v>600</v>
      </c>
      <c r="F26" s="13">
        <f>D26-E26</f>
        <v>600</v>
      </c>
    </row>
    <row r="27" spans="1:6" ht="14.25" customHeight="1">
      <c r="A27" s="106"/>
      <c r="B27" s="106"/>
      <c r="C27" s="10" t="s">
        <v>219</v>
      </c>
      <c r="D27" s="13">
        <v>54000</v>
      </c>
      <c r="E27" s="13">
        <v>0</v>
      </c>
      <c r="F27" s="13">
        <f>D27-E27</f>
        <v>54000</v>
      </c>
    </row>
    <row r="28" spans="1:6" ht="14.25" customHeight="1">
      <c r="A28" s="106"/>
      <c r="B28" s="106"/>
      <c r="C28" s="10" t="s">
        <v>221</v>
      </c>
      <c r="D28" s="13">
        <v>7754</v>
      </c>
      <c r="E28" s="13">
        <v>30000</v>
      </c>
      <c r="F28" s="13">
        <f>D28-E28</f>
        <v>-22246</v>
      </c>
    </row>
    <row r="29" spans="1:6" ht="14.25" customHeight="1">
      <c r="A29" s="106"/>
      <c r="B29" s="106"/>
      <c r="C29" s="27" t="s">
        <v>250</v>
      </c>
      <c r="D29" s="69">
        <v>7754</v>
      </c>
      <c r="E29" s="69">
        <v>30000</v>
      </c>
      <c r="F29" s="69">
        <f t="shared" si="0"/>
        <v>-22246</v>
      </c>
    </row>
    <row r="30" spans="1:6" ht="14.25" customHeight="1">
      <c r="A30" s="106"/>
      <c r="B30" s="107"/>
      <c r="C30" s="8" t="s">
        <v>24</v>
      </c>
      <c r="D30" s="14">
        <v>4635358</v>
      </c>
      <c r="E30" s="14">
        <v>3919023</v>
      </c>
      <c r="F30" s="14">
        <f t="shared" si="0"/>
        <v>716335</v>
      </c>
    </row>
    <row r="31" spans="1:6" ht="14.25" customHeight="1">
      <c r="A31" s="107"/>
      <c r="B31" s="99" t="s">
        <v>32</v>
      </c>
      <c r="C31" s="99"/>
      <c r="D31" s="14">
        <f>D7-D30</f>
        <v>-4635358</v>
      </c>
      <c r="E31" s="14">
        <f>E7-E30</f>
        <v>-3919023</v>
      </c>
      <c r="F31" s="14">
        <f>F7-F30</f>
        <v>-716335</v>
      </c>
    </row>
    <row r="32" spans="1:6" ht="14.25" customHeight="1">
      <c r="A32" s="105" t="s">
        <v>251</v>
      </c>
      <c r="B32" s="105" t="s">
        <v>249</v>
      </c>
      <c r="C32" s="10" t="s">
        <v>224</v>
      </c>
      <c r="D32" s="13">
        <v>852</v>
      </c>
      <c r="E32" s="13">
        <v>965</v>
      </c>
      <c r="F32" s="13">
        <f t="shared" ref="F32:F34" si="1">D32-E32</f>
        <v>-113</v>
      </c>
    </row>
    <row r="33" spans="1:6" ht="14.25" customHeight="1">
      <c r="A33" s="106"/>
      <c r="B33" s="107"/>
      <c r="C33" s="8" t="s">
        <v>33</v>
      </c>
      <c r="D33" s="14">
        <v>852</v>
      </c>
      <c r="E33" s="14">
        <v>965</v>
      </c>
      <c r="F33" s="14">
        <f t="shared" si="1"/>
        <v>-113</v>
      </c>
    </row>
    <row r="34" spans="1:6" ht="14.25" customHeight="1">
      <c r="A34" s="106"/>
      <c r="B34" s="80" t="s">
        <v>252</v>
      </c>
      <c r="C34" s="8" t="s">
        <v>34</v>
      </c>
      <c r="D34" s="14">
        <v>0</v>
      </c>
      <c r="E34" s="14">
        <v>0</v>
      </c>
      <c r="F34" s="14">
        <f t="shared" si="1"/>
        <v>0</v>
      </c>
    </row>
    <row r="35" spans="1:6" ht="14.25" customHeight="1">
      <c r="A35" s="107"/>
      <c r="B35" s="99" t="s">
        <v>35</v>
      </c>
      <c r="C35" s="99"/>
      <c r="D35" s="14">
        <f>D33-D34</f>
        <v>852</v>
      </c>
      <c r="E35" s="14">
        <f>E33-E34</f>
        <v>965</v>
      </c>
      <c r="F35" s="14">
        <f>F33-F34</f>
        <v>-113</v>
      </c>
    </row>
    <row r="36" spans="1:6" ht="14.25" customHeight="1">
      <c r="A36" s="102" t="s">
        <v>30</v>
      </c>
      <c r="B36" s="103"/>
      <c r="C36" s="104"/>
      <c r="D36" s="14">
        <f>D31+D35</f>
        <v>-4634506</v>
      </c>
      <c r="E36" s="14">
        <f>E31+E35</f>
        <v>-3918058</v>
      </c>
      <c r="F36" s="14">
        <f>F31+F35</f>
        <v>-716448</v>
      </c>
    </row>
    <row r="37" spans="1:6" ht="14.25" customHeight="1">
      <c r="A37" s="105" t="s">
        <v>253</v>
      </c>
      <c r="B37" s="105" t="s">
        <v>249</v>
      </c>
      <c r="C37" s="10" t="s">
        <v>233</v>
      </c>
      <c r="D37" s="13">
        <v>5318458</v>
      </c>
      <c r="E37" s="13">
        <v>4333719</v>
      </c>
      <c r="F37" s="13">
        <f t="shared" ref="F37:F39" si="2">D37-E37</f>
        <v>984739</v>
      </c>
    </row>
    <row r="38" spans="1:6" ht="14.25" customHeight="1">
      <c r="A38" s="106"/>
      <c r="B38" s="107"/>
      <c r="C38" s="8" t="s">
        <v>19</v>
      </c>
      <c r="D38" s="14">
        <v>5318458</v>
      </c>
      <c r="E38" s="14">
        <v>4333719</v>
      </c>
      <c r="F38" s="14">
        <f t="shared" si="2"/>
        <v>984739</v>
      </c>
    </row>
    <row r="39" spans="1:6" ht="14.25" customHeight="1">
      <c r="A39" s="106"/>
      <c r="B39" s="80" t="s">
        <v>252</v>
      </c>
      <c r="C39" s="8" t="s">
        <v>20</v>
      </c>
      <c r="D39" s="14">
        <v>0</v>
      </c>
      <c r="E39" s="14">
        <v>0</v>
      </c>
      <c r="F39" s="14">
        <f t="shared" si="2"/>
        <v>0</v>
      </c>
    </row>
    <row r="40" spans="1:6" ht="14.25" customHeight="1">
      <c r="A40" s="107"/>
      <c r="B40" s="108" t="s">
        <v>36</v>
      </c>
      <c r="C40" s="109"/>
      <c r="D40" s="14">
        <f>D38-D39</f>
        <v>5318458</v>
      </c>
      <c r="E40" s="14">
        <f>E38-E39</f>
        <v>4333719</v>
      </c>
      <c r="F40" s="14">
        <f>F38-F39</f>
        <v>984739</v>
      </c>
    </row>
    <row r="41" spans="1:6" ht="14.25" customHeight="1">
      <c r="A41" s="108" t="s">
        <v>64</v>
      </c>
      <c r="B41" s="119"/>
      <c r="C41" s="109"/>
      <c r="D41" s="14">
        <f>D36+D40</f>
        <v>683952</v>
      </c>
      <c r="E41" s="14">
        <f>E36+E40</f>
        <v>415661</v>
      </c>
      <c r="F41" s="14">
        <f>F36+F40</f>
        <v>268291</v>
      </c>
    </row>
    <row r="42" spans="1:6" ht="14.25" customHeight="1">
      <c r="A42" s="105" t="s">
        <v>17</v>
      </c>
      <c r="B42" s="108" t="s">
        <v>65</v>
      </c>
      <c r="C42" s="109"/>
      <c r="D42" s="14">
        <v>3295842</v>
      </c>
      <c r="E42" s="14">
        <v>2880181</v>
      </c>
      <c r="F42" s="14">
        <f>D42-E42</f>
        <v>415661</v>
      </c>
    </row>
    <row r="43" spans="1:6" ht="14.25" customHeight="1">
      <c r="A43" s="106"/>
      <c r="B43" s="108" t="s">
        <v>66</v>
      </c>
      <c r="C43" s="109"/>
      <c r="D43" s="14">
        <f>D41+D42</f>
        <v>3979794</v>
      </c>
      <c r="E43" s="14">
        <f>E41+E42</f>
        <v>3295842</v>
      </c>
      <c r="F43" s="14">
        <f>F41+F42</f>
        <v>683952</v>
      </c>
    </row>
    <row r="44" spans="1:6" ht="14.25" customHeight="1">
      <c r="A44" s="106"/>
      <c r="B44" s="108" t="s">
        <v>67</v>
      </c>
      <c r="C44" s="109"/>
      <c r="D44" s="14">
        <v>0</v>
      </c>
      <c r="E44" s="14">
        <v>0</v>
      </c>
      <c r="F44" s="14">
        <f t="shared" ref="F44:F46" si="3">D44-E44</f>
        <v>0</v>
      </c>
    </row>
    <row r="45" spans="1:6" ht="14.25" customHeight="1">
      <c r="A45" s="106"/>
      <c r="B45" s="108" t="s">
        <v>68</v>
      </c>
      <c r="C45" s="109"/>
      <c r="D45" s="14">
        <v>0</v>
      </c>
      <c r="E45" s="14">
        <v>0</v>
      </c>
      <c r="F45" s="14">
        <f t="shared" si="3"/>
        <v>0</v>
      </c>
    </row>
    <row r="46" spans="1:6" ht="14.25" customHeight="1">
      <c r="A46" s="106"/>
      <c r="B46" s="108" t="s">
        <v>69</v>
      </c>
      <c r="C46" s="109"/>
      <c r="D46" s="14">
        <v>0</v>
      </c>
      <c r="E46" s="14">
        <v>0</v>
      </c>
      <c r="F46" s="14">
        <f t="shared" si="3"/>
        <v>0</v>
      </c>
    </row>
    <row r="47" spans="1:6" ht="28.5" customHeight="1">
      <c r="A47" s="107"/>
      <c r="B47" s="131" t="s">
        <v>70</v>
      </c>
      <c r="C47" s="132"/>
      <c r="D47" s="14">
        <f>D43+D44+D45-D46</f>
        <v>3979794</v>
      </c>
      <c r="E47" s="14">
        <f>E43+E44+E45-E46</f>
        <v>3295842</v>
      </c>
      <c r="F47" s="14">
        <f>F43+F44+F45-F46</f>
        <v>683952</v>
      </c>
    </row>
    <row r="48" spans="1:6" ht="14.25" customHeight="1">
      <c r="A48" s="163"/>
      <c r="B48" s="164"/>
      <c r="C48" s="164"/>
      <c r="D48" s="164"/>
      <c r="E48" s="164"/>
      <c r="F48" s="16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sheetProtection algorithmName="SHA-512" hashValue="rcQWN707e8z7nEQkcSa+pcGHFa1n6Wm/Nulchg/0IsbN7bRjoPAhB/VGSstN5QpwwYydI/Y0brKCEwt5No1J8A==" saltValue="0oUA4IAWUa+3AdTY8EgnEw==" spinCount="100000" sheet="1" scenarios="1" selectLockedCells="1"/>
  <mergeCells count="23">
    <mergeCell ref="B46:C46"/>
    <mergeCell ref="B47:C47"/>
    <mergeCell ref="A48:F48"/>
    <mergeCell ref="A41:C41"/>
    <mergeCell ref="A42:A47"/>
    <mergeCell ref="B42:C42"/>
    <mergeCell ref="B43:C43"/>
    <mergeCell ref="B44:C44"/>
    <mergeCell ref="B45:C45"/>
    <mergeCell ref="A32:A35"/>
    <mergeCell ref="B32:B33"/>
    <mergeCell ref="B35:C35"/>
    <mergeCell ref="A36:C36"/>
    <mergeCell ref="A37:A40"/>
    <mergeCell ref="B37:B38"/>
    <mergeCell ref="B40:C40"/>
    <mergeCell ref="D2:F2"/>
    <mergeCell ref="A3:F3"/>
    <mergeCell ref="A4:F4"/>
    <mergeCell ref="A6:C6"/>
    <mergeCell ref="A7:A31"/>
    <mergeCell ref="B8:B30"/>
    <mergeCell ref="B31:C31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7" t="s">
        <v>254</v>
      </c>
      <c r="E2" s="117"/>
      <c r="F2" s="117"/>
    </row>
    <row r="3" spans="1:6" ht="14.25">
      <c r="A3" s="118" t="s">
        <v>256</v>
      </c>
      <c r="B3" s="118"/>
      <c r="C3" s="118"/>
      <c r="D3" s="118"/>
      <c r="E3" s="118"/>
      <c r="F3" s="118"/>
    </row>
    <row r="4" spans="1:6">
      <c r="A4" s="115" t="s">
        <v>163</v>
      </c>
      <c r="B4" s="115"/>
      <c r="C4" s="115"/>
      <c r="D4" s="115"/>
      <c r="E4" s="115"/>
      <c r="F4" s="115"/>
    </row>
    <row r="5" spans="1:6" ht="13.5" customHeight="1">
      <c r="A5" s="76"/>
      <c r="B5" s="76"/>
      <c r="C5" s="76"/>
      <c r="D5" s="76"/>
      <c r="E5" s="76"/>
      <c r="F5" s="77" t="s">
        <v>56</v>
      </c>
    </row>
    <row r="6" spans="1:6" ht="14.25" customHeight="1">
      <c r="A6" s="102" t="s">
        <v>37</v>
      </c>
      <c r="B6" s="103"/>
      <c r="C6" s="104"/>
      <c r="D6" s="8" t="s">
        <v>61</v>
      </c>
      <c r="E6" s="8" t="s">
        <v>62</v>
      </c>
      <c r="F6" s="8" t="s">
        <v>63</v>
      </c>
    </row>
    <row r="7" spans="1:6" ht="14.25" customHeight="1">
      <c r="A7" s="105" t="s">
        <v>22</v>
      </c>
      <c r="B7" s="105" t="s">
        <v>15</v>
      </c>
      <c r="C7" s="83" t="s">
        <v>183</v>
      </c>
      <c r="D7" s="79">
        <v>142625590</v>
      </c>
      <c r="E7" s="79">
        <v>140699835</v>
      </c>
      <c r="F7" s="79">
        <f t="shared" ref="F7:F47" si="0">D7-E7</f>
        <v>1925755</v>
      </c>
    </row>
    <row r="8" spans="1:6" ht="14.25" customHeight="1">
      <c r="A8" s="106"/>
      <c r="B8" s="106"/>
      <c r="C8" s="10" t="s">
        <v>184</v>
      </c>
      <c r="D8" s="13">
        <v>124627300</v>
      </c>
      <c r="E8" s="13">
        <v>112076490</v>
      </c>
      <c r="F8" s="13">
        <f>D8-E8</f>
        <v>12550810</v>
      </c>
    </row>
    <row r="9" spans="1:6" ht="14.25" customHeight="1">
      <c r="A9" s="106"/>
      <c r="B9" s="106"/>
      <c r="C9" s="10" t="s">
        <v>185</v>
      </c>
      <c r="D9" s="13">
        <v>17998290</v>
      </c>
      <c r="E9" s="13">
        <v>28623345</v>
      </c>
      <c r="F9" s="13">
        <f>D9-E9</f>
        <v>-10625055</v>
      </c>
    </row>
    <row r="10" spans="1:6" ht="14.25" customHeight="1">
      <c r="A10" s="106"/>
      <c r="B10" s="106"/>
      <c r="C10" s="10" t="s">
        <v>186</v>
      </c>
      <c r="D10" s="13">
        <v>0</v>
      </c>
      <c r="E10" s="13">
        <v>70782</v>
      </c>
      <c r="F10" s="13">
        <f t="shared" si="0"/>
        <v>-70782</v>
      </c>
    </row>
    <row r="11" spans="1:6" ht="14.25" customHeight="1">
      <c r="A11" s="106"/>
      <c r="B11" s="107"/>
      <c r="C11" s="8" t="s">
        <v>23</v>
      </c>
      <c r="D11" s="14">
        <v>142625590</v>
      </c>
      <c r="E11" s="14">
        <v>140770617</v>
      </c>
      <c r="F11" s="14">
        <f t="shared" si="0"/>
        <v>1854973</v>
      </c>
    </row>
    <row r="12" spans="1:6" ht="14.25" customHeight="1">
      <c r="A12" s="106"/>
      <c r="B12" s="106" t="s">
        <v>16</v>
      </c>
      <c r="C12" s="10" t="s">
        <v>187</v>
      </c>
      <c r="D12" s="13">
        <v>109289310</v>
      </c>
      <c r="E12" s="13">
        <v>111880615</v>
      </c>
      <c r="F12" s="13">
        <f t="shared" si="0"/>
        <v>-2591305</v>
      </c>
    </row>
    <row r="13" spans="1:6" ht="14.25" customHeight="1">
      <c r="A13" s="106"/>
      <c r="B13" s="106"/>
      <c r="C13" s="10" t="s">
        <v>189</v>
      </c>
      <c r="D13" s="13">
        <v>71772303</v>
      </c>
      <c r="E13" s="13">
        <v>74048995</v>
      </c>
      <c r="F13" s="13">
        <f>D13-E13</f>
        <v>-2276692</v>
      </c>
    </row>
    <row r="14" spans="1:6" ht="14.25" customHeight="1">
      <c r="A14" s="106"/>
      <c r="B14" s="106"/>
      <c r="C14" s="10" t="s">
        <v>190</v>
      </c>
      <c r="D14" s="13">
        <v>16075006</v>
      </c>
      <c r="E14" s="13">
        <v>16622622</v>
      </c>
      <c r="F14" s="13">
        <f>D14-E14</f>
        <v>-547616</v>
      </c>
    </row>
    <row r="15" spans="1:6" ht="14.25" customHeight="1">
      <c r="A15" s="106"/>
      <c r="B15" s="106"/>
      <c r="C15" s="10" t="s">
        <v>191</v>
      </c>
      <c r="D15" s="13">
        <v>5997760</v>
      </c>
      <c r="E15" s="13">
        <v>5510570</v>
      </c>
      <c r="F15" s="13">
        <f>D15-E15</f>
        <v>487190</v>
      </c>
    </row>
    <row r="16" spans="1:6" ht="14.25" customHeight="1">
      <c r="A16" s="106"/>
      <c r="B16" s="106"/>
      <c r="C16" s="10" t="s">
        <v>192</v>
      </c>
      <c r="D16" s="13">
        <v>2012712</v>
      </c>
      <c r="E16" s="13">
        <v>2083208</v>
      </c>
      <c r="F16" s="13">
        <f>D16-E16</f>
        <v>-70496</v>
      </c>
    </row>
    <row r="17" spans="1:6" ht="14.25" customHeight="1">
      <c r="A17" s="106"/>
      <c r="B17" s="106"/>
      <c r="C17" s="10" t="s">
        <v>193</v>
      </c>
      <c r="D17" s="13">
        <v>13431529</v>
      </c>
      <c r="E17" s="13">
        <v>13615220</v>
      </c>
      <c r="F17" s="13">
        <f>D17-E17</f>
        <v>-183691</v>
      </c>
    </row>
    <row r="18" spans="1:6" ht="14.25" customHeight="1">
      <c r="A18" s="106"/>
      <c r="B18" s="106"/>
      <c r="C18" s="10" t="s">
        <v>194</v>
      </c>
      <c r="D18" s="13">
        <v>15833000</v>
      </c>
      <c r="E18" s="13">
        <v>16259455</v>
      </c>
      <c r="F18" s="13">
        <f>D18-E18</f>
        <v>-426455</v>
      </c>
    </row>
    <row r="19" spans="1:6" ht="14.25" customHeight="1">
      <c r="A19" s="106"/>
      <c r="B19" s="106"/>
      <c r="C19" s="10" t="s">
        <v>195</v>
      </c>
      <c r="D19" s="13">
        <v>8445145</v>
      </c>
      <c r="E19" s="13">
        <v>8602591</v>
      </c>
      <c r="F19" s="13">
        <f>D19-E19</f>
        <v>-157446</v>
      </c>
    </row>
    <row r="20" spans="1:6" ht="14.25" customHeight="1">
      <c r="A20" s="106"/>
      <c r="B20" s="106"/>
      <c r="C20" s="10" t="s">
        <v>196</v>
      </c>
      <c r="D20" s="13">
        <v>191392</v>
      </c>
      <c r="E20" s="13">
        <v>217201</v>
      </c>
      <c r="F20" s="13">
        <f>D20-E20</f>
        <v>-25809</v>
      </c>
    </row>
    <row r="21" spans="1:6" ht="14.25" customHeight="1">
      <c r="A21" s="106"/>
      <c r="B21" s="106"/>
      <c r="C21" s="10" t="s">
        <v>197</v>
      </c>
      <c r="D21" s="13">
        <v>1819906</v>
      </c>
      <c r="E21" s="13">
        <v>1651781</v>
      </c>
      <c r="F21" s="13">
        <f>D21-E21</f>
        <v>168125</v>
      </c>
    </row>
    <row r="22" spans="1:6" ht="14.25" customHeight="1">
      <c r="A22" s="106"/>
      <c r="B22" s="106"/>
      <c r="C22" s="10" t="s">
        <v>198</v>
      </c>
      <c r="D22" s="13">
        <v>2585732</v>
      </c>
      <c r="E22" s="13">
        <v>2568354</v>
      </c>
      <c r="F22" s="13">
        <f>D22-E22</f>
        <v>17378</v>
      </c>
    </row>
    <row r="23" spans="1:6" ht="14.25" customHeight="1">
      <c r="A23" s="106"/>
      <c r="B23" s="106"/>
      <c r="C23" s="10" t="s">
        <v>200</v>
      </c>
      <c r="D23" s="13">
        <v>1180962</v>
      </c>
      <c r="E23" s="13">
        <v>1635227</v>
      </c>
      <c r="F23" s="13">
        <f>D23-E23</f>
        <v>-454265</v>
      </c>
    </row>
    <row r="24" spans="1:6" ht="14.25" customHeight="1">
      <c r="A24" s="106"/>
      <c r="B24" s="106"/>
      <c r="C24" s="10" t="s">
        <v>201</v>
      </c>
      <c r="D24" s="13">
        <v>504700</v>
      </c>
      <c r="E24" s="13">
        <v>491835</v>
      </c>
      <c r="F24" s="13">
        <f>D24-E24</f>
        <v>12865</v>
      </c>
    </row>
    <row r="25" spans="1:6" ht="14.25" customHeight="1">
      <c r="A25" s="106"/>
      <c r="B25" s="106"/>
      <c r="C25" s="10" t="s">
        <v>202</v>
      </c>
      <c r="D25" s="13">
        <v>945044</v>
      </c>
      <c r="E25" s="13">
        <v>945306</v>
      </c>
      <c r="F25" s="13">
        <f>D25-E25</f>
        <v>-262</v>
      </c>
    </row>
    <row r="26" spans="1:6" ht="14.25" customHeight="1">
      <c r="A26" s="106"/>
      <c r="B26" s="106"/>
      <c r="C26" s="10" t="s">
        <v>203</v>
      </c>
      <c r="D26" s="13">
        <v>77722</v>
      </c>
      <c r="E26" s="13">
        <v>25274</v>
      </c>
      <c r="F26" s="13">
        <f>D26-E26</f>
        <v>52448</v>
      </c>
    </row>
    <row r="27" spans="1:6" ht="14.25" customHeight="1">
      <c r="A27" s="106"/>
      <c r="B27" s="106"/>
      <c r="C27" s="10" t="s">
        <v>204</v>
      </c>
      <c r="D27" s="13">
        <v>82397</v>
      </c>
      <c r="E27" s="13">
        <v>121886</v>
      </c>
      <c r="F27" s="13">
        <f>D27-E27</f>
        <v>-39489</v>
      </c>
    </row>
    <row r="28" spans="1:6" ht="14.25" customHeight="1">
      <c r="A28" s="106"/>
      <c r="B28" s="106"/>
      <c r="C28" s="10" t="s">
        <v>205</v>
      </c>
      <c r="D28" s="13">
        <v>4589660</v>
      </c>
      <c r="E28" s="13">
        <v>4539034</v>
      </c>
      <c r="F28" s="13">
        <f>D28-E28</f>
        <v>50626</v>
      </c>
    </row>
    <row r="29" spans="1:6" ht="14.25" customHeight="1">
      <c r="A29" s="106"/>
      <c r="B29" s="106"/>
      <c r="C29" s="10" t="s">
        <v>206</v>
      </c>
      <c r="D29" s="13">
        <v>635851</v>
      </c>
      <c r="E29" s="13">
        <v>551413</v>
      </c>
      <c r="F29" s="13">
        <f>D29-E29</f>
        <v>84438</v>
      </c>
    </row>
    <row r="30" spans="1:6" ht="14.25" customHeight="1">
      <c r="A30" s="106"/>
      <c r="B30" s="106"/>
      <c r="C30" s="10" t="s">
        <v>207</v>
      </c>
      <c r="D30" s="13">
        <v>690555</v>
      </c>
      <c r="E30" s="13">
        <v>702057</v>
      </c>
      <c r="F30" s="13">
        <f>D30-E30</f>
        <v>-11502</v>
      </c>
    </row>
    <row r="31" spans="1:6" ht="14.25" customHeight="1">
      <c r="A31" s="106"/>
      <c r="B31" s="106"/>
      <c r="C31" s="10" t="s">
        <v>208</v>
      </c>
      <c r="D31" s="13">
        <v>195220</v>
      </c>
      <c r="E31" s="13">
        <v>301600</v>
      </c>
      <c r="F31" s="13">
        <f>D31-E31</f>
        <v>-106380</v>
      </c>
    </row>
    <row r="32" spans="1:6" ht="14.25" customHeight="1">
      <c r="A32" s="106"/>
      <c r="B32" s="106"/>
      <c r="C32" s="10" t="s">
        <v>209</v>
      </c>
      <c r="D32" s="13">
        <v>416667</v>
      </c>
      <c r="E32" s="13">
        <v>581435</v>
      </c>
      <c r="F32" s="13">
        <f>D32-E32</f>
        <v>-164768</v>
      </c>
    </row>
    <row r="33" spans="1:6" ht="14.25" customHeight="1">
      <c r="A33" s="106"/>
      <c r="B33" s="106"/>
      <c r="C33" s="10" t="s">
        <v>210</v>
      </c>
      <c r="D33" s="13">
        <v>265209</v>
      </c>
      <c r="E33" s="13">
        <v>243535</v>
      </c>
      <c r="F33" s="13">
        <f>D33-E33</f>
        <v>21674</v>
      </c>
    </row>
    <row r="34" spans="1:6" ht="14.25" customHeight="1">
      <c r="A34" s="106"/>
      <c r="B34" s="106"/>
      <c r="C34" s="10" t="s">
        <v>211</v>
      </c>
      <c r="D34" s="13">
        <v>737010</v>
      </c>
      <c r="E34" s="13">
        <v>845558</v>
      </c>
      <c r="F34" s="13">
        <f>D34-E34</f>
        <v>-108548</v>
      </c>
    </row>
    <row r="35" spans="1:6" ht="14.25" customHeight="1">
      <c r="A35" s="106"/>
      <c r="B35" s="106"/>
      <c r="C35" s="10" t="s">
        <v>212</v>
      </c>
      <c r="D35" s="13">
        <v>182240</v>
      </c>
      <c r="E35" s="13">
        <v>199275</v>
      </c>
      <c r="F35" s="13">
        <f>D35-E35</f>
        <v>-17035</v>
      </c>
    </row>
    <row r="36" spans="1:6" ht="14.25" customHeight="1">
      <c r="A36" s="106"/>
      <c r="B36" s="106"/>
      <c r="C36" s="10" t="s">
        <v>213</v>
      </c>
      <c r="D36" s="13">
        <v>7500</v>
      </c>
      <c r="E36" s="13">
        <v>13670</v>
      </c>
      <c r="F36" s="13">
        <f>D36-E36</f>
        <v>-6170</v>
      </c>
    </row>
    <row r="37" spans="1:6" ht="14.25" customHeight="1">
      <c r="A37" s="106"/>
      <c r="B37" s="106"/>
      <c r="C37" s="10" t="s">
        <v>214</v>
      </c>
      <c r="D37" s="13">
        <v>54000</v>
      </c>
      <c r="E37" s="13">
        <v>0</v>
      </c>
      <c r="F37" s="13">
        <f>D37-E37</f>
        <v>54000</v>
      </c>
    </row>
    <row r="38" spans="1:6" ht="14.25" customHeight="1">
      <c r="A38" s="106"/>
      <c r="B38" s="106"/>
      <c r="C38" s="10" t="s">
        <v>215</v>
      </c>
      <c r="D38" s="13">
        <v>406191</v>
      </c>
      <c r="E38" s="13">
        <v>120198</v>
      </c>
      <c r="F38" s="13">
        <f>D38-E38</f>
        <v>285993</v>
      </c>
    </row>
    <row r="39" spans="1:6" ht="14.25" customHeight="1">
      <c r="A39" s="106"/>
      <c r="B39" s="106"/>
      <c r="C39" s="10" t="s">
        <v>216</v>
      </c>
      <c r="D39" s="13">
        <v>24262</v>
      </c>
      <c r="E39" s="13">
        <v>33992</v>
      </c>
      <c r="F39" s="13">
        <f>D39-E39</f>
        <v>-9730</v>
      </c>
    </row>
    <row r="40" spans="1:6" ht="14.25" customHeight="1">
      <c r="A40" s="106"/>
      <c r="B40" s="106"/>
      <c r="C40" s="10" t="s">
        <v>217</v>
      </c>
      <c r="D40" s="13">
        <v>300000</v>
      </c>
      <c r="E40" s="13">
        <v>300000</v>
      </c>
      <c r="F40" s="13">
        <f>D40-E40</f>
        <v>0</v>
      </c>
    </row>
    <row r="41" spans="1:6" ht="14.25" customHeight="1">
      <c r="A41" s="106"/>
      <c r="B41" s="106"/>
      <c r="C41" s="10" t="s">
        <v>218</v>
      </c>
      <c r="D41" s="13">
        <v>14300</v>
      </c>
      <c r="E41" s="13">
        <v>8800</v>
      </c>
      <c r="F41" s="13">
        <f>D41-E41</f>
        <v>5500</v>
      </c>
    </row>
    <row r="42" spans="1:6" ht="14.25" customHeight="1">
      <c r="A42" s="106"/>
      <c r="B42" s="106"/>
      <c r="C42" s="10" t="s">
        <v>219</v>
      </c>
      <c r="D42" s="13">
        <v>162000</v>
      </c>
      <c r="E42" s="13">
        <v>273000</v>
      </c>
      <c r="F42" s="13">
        <f>D42-E42</f>
        <v>-111000</v>
      </c>
    </row>
    <row r="43" spans="1:6" ht="14.25" customHeight="1">
      <c r="A43" s="106"/>
      <c r="B43" s="106"/>
      <c r="C43" s="10" t="s">
        <v>220</v>
      </c>
      <c r="D43" s="13">
        <v>118200</v>
      </c>
      <c r="E43" s="13">
        <v>111300</v>
      </c>
      <c r="F43" s="13">
        <f>D43-E43</f>
        <v>6900</v>
      </c>
    </row>
    <row r="44" spans="1:6" ht="14.25" customHeight="1">
      <c r="A44" s="106"/>
      <c r="B44" s="106"/>
      <c r="C44" s="10" t="s">
        <v>221</v>
      </c>
      <c r="D44" s="13">
        <v>380455</v>
      </c>
      <c r="E44" s="13">
        <v>253201</v>
      </c>
      <c r="F44" s="13">
        <f>D44-E44</f>
        <v>127254</v>
      </c>
    </row>
    <row r="45" spans="1:6" ht="14.25" customHeight="1">
      <c r="A45" s="106"/>
      <c r="B45" s="106"/>
      <c r="C45" s="10" t="s">
        <v>222</v>
      </c>
      <c r="D45" s="13">
        <v>3383698</v>
      </c>
      <c r="E45" s="13">
        <v>3534041</v>
      </c>
      <c r="F45" s="13">
        <f>D45-E45</f>
        <v>-150343</v>
      </c>
    </row>
    <row r="46" spans="1:6" ht="14.25" customHeight="1">
      <c r="A46" s="106"/>
      <c r="B46" s="106"/>
      <c r="C46" s="27" t="s">
        <v>223</v>
      </c>
      <c r="D46" s="69">
        <v>-1740652</v>
      </c>
      <c r="E46" s="69">
        <v>-1661763</v>
      </c>
      <c r="F46" s="69">
        <f t="shared" si="0"/>
        <v>-78889</v>
      </c>
    </row>
    <row r="47" spans="1:6" ht="14.25" customHeight="1">
      <c r="A47" s="106"/>
      <c r="B47" s="107"/>
      <c r="C47" s="8" t="s">
        <v>24</v>
      </c>
      <c r="D47" s="14">
        <v>131355016</v>
      </c>
      <c r="E47" s="14">
        <v>134551382</v>
      </c>
      <c r="F47" s="14">
        <f t="shared" si="0"/>
        <v>-3196366</v>
      </c>
    </row>
    <row r="48" spans="1:6" ht="14.25" customHeight="1">
      <c r="A48" s="107"/>
      <c r="B48" s="99" t="s">
        <v>32</v>
      </c>
      <c r="C48" s="99"/>
      <c r="D48" s="14">
        <f>D11-D47</f>
        <v>11270574</v>
      </c>
      <c r="E48" s="14">
        <f>E11-E47</f>
        <v>6219235</v>
      </c>
      <c r="F48" s="14">
        <f>F11-F47</f>
        <v>5051339</v>
      </c>
    </row>
    <row r="49" spans="1:6" ht="14.25" customHeight="1">
      <c r="A49" s="105" t="s">
        <v>26</v>
      </c>
      <c r="B49" s="105" t="s">
        <v>15</v>
      </c>
      <c r="C49" s="83" t="s">
        <v>224</v>
      </c>
      <c r="D49" s="79">
        <v>435753</v>
      </c>
      <c r="E49" s="79">
        <v>262742</v>
      </c>
      <c r="F49" s="79">
        <f t="shared" ref="F49:F57" si="1">D49-E49</f>
        <v>173011</v>
      </c>
    </row>
    <row r="50" spans="1:6" ht="14.25" customHeight="1">
      <c r="A50" s="106"/>
      <c r="B50" s="106"/>
      <c r="C50" s="10" t="s">
        <v>225</v>
      </c>
      <c r="D50" s="13">
        <v>1377818</v>
      </c>
      <c r="E50" s="13">
        <v>1279820</v>
      </c>
      <c r="F50" s="13">
        <f>D50-E50</f>
        <v>97998</v>
      </c>
    </row>
    <row r="51" spans="1:6" ht="14.25" customHeight="1">
      <c r="A51" s="106"/>
      <c r="B51" s="106"/>
      <c r="C51" s="10" t="s">
        <v>226</v>
      </c>
      <c r="D51" s="13">
        <v>30000</v>
      </c>
      <c r="E51" s="13">
        <v>57760</v>
      </c>
      <c r="F51" s="13">
        <f>D51-E51</f>
        <v>-27760</v>
      </c>
    </row>
    <row r="52" spans="1:6" ht="14.25" customHeight="1">
      <c r="A52" s="106"/>
      <c r="B52" s="106"/>
      <c r="C52" s="10" t="s">
        <v>227</v>
      </c>
      <c r="D52" s="13">
        <v>1154100</v>
      </c>
      <c r="E52" s="13">
        <v>1172400</v>
      </c>
      <c r="F52" s="13">
        <f>D52-E52</f>
        <v>-18300</v>
      </c>
    </row>
    <row r="53" spans="1:6" ht="14.25" customHeight="1">
      <c r="A53" s="106"/>
      <c r="B53" s="106"/>
      <c r="C53" s="10" t="s">
        <v>228</v>
      </c>
      <c r="D53" s="13">
        <v>193718</v>
      </c>
      <c r="E53" s="13">
        <v>49660</v>
      </c>
      <c r="F53" s="13">
        <f t="shared" si="1"/>
        <v>144058</v>
      </c>
    </row>
    <row r="54" spans="1:6" ht="14.25" customHeight="1">
      <c r="A54" s="106"/>
      <c r="B54" s="107"/>
      <c r="C54" s="8" t="s">
        <v>33</v>
      </c>
      <c r="D54" s="14">
        <v>1813571</v>
      </c>
      <c r="E54" s="14">
        <v>1542562</v>
      </c>
      <c r="F54" s="14">
        <f t="shared" si="1"/>
        <v>271009</v>
      </c>
    </row>
    <row r="55" spans="1:6" ht="14.25" customHeight="1">
      <c r="A55" s="106"/>
      <c r="B55" s="105" t="s">
        <v>16</v>
      </c>
      <c r="C55" s="7" t="s">
        <v>229</v>
      </c>
      <c r="D55" s="79">
        <v>1154100</v>
      </c>
      <c r="E55" s="79">
        <v>1172400</v>
      </c>
      <c r="F55" s="79">
        <f t="shared" si="1"/>
        <v>-18300</v>
      </c>
    </row>
    <row r="56" spans="1:6" ht="14.25" customHeight="1">
      <c r="A56" s="106"/>
      <c r="B56" s="106"/>
      <c r="C56" s="7" t="s">
        <v>230</v>
      </c>
      <c r="D56" s="13">
        <v>1154100</v>
      </c>
      <c r="E56" s="13">
        <v>1172400</v>
      </c>
      <c r="F56" s="13">
        <f t="shared" si="1"/>
        <v>-18300</v>
      </c>
    </row>
    <row r="57" spans="1:6" ht="14.25" customHeight="1">
      <c r="A57" s="106"/>
      <c r="B57" s="107"/>
      <c r="C57" s="8" t="s">
        <v>34</v>
      </c>
      <c r="D57" s="14">
        <v>1154100</v>
      </c>
      <c r="E57" s="14">
        <v>1172400</v>
      </c>
      <c r="F57" s="14">
        <f t="shared" si="1"/>
        <v>-18300</v>
      </c>
    </row>
    <row r="58" spans="1:6" ht="14.25" customHeight="1">
      <c r="A58" s="107"/>
      <c r="B58" s="99" t="s">
        <v>35</v>
      </c>
      <c r="C58" s="99"/>
      <c r="D58" s="14">
        <f>D54-D57</f>
        <v>659471</v>
      </c>
      <c r="E58" s="14">
        <f>E54-E57</f>
        <v>370162</v>
      </c>
      <c r="F58" s="14">
        <f>F54-F57</f>
        <v>289309</v>
      </c>
    </row>
    <row r="59" spans="1:6" ht="14.25" customHeight="1">
      <c r="A59" s="102" t="s">
        <v>30</v>
      </c>
      <c r="B59" s="103"/>
      <c r="C59" s="104"/>
      <c r="D59" s="14">
        <f>D48+D58</f>
        <v>11930045</v>
      </c>
      <c r="E59" s="14">
        <f>E48+E58</f>
        <v>6589397</v>
      </c>
      <c r="F59" s="14">
        <f>F48+F58</f>
        <v>5340648</v>
      </c>
    </row>
    <row r="60" spans="1:6" ht="14.25" customHeight="1">
      <c r="A60" s="105" t="s">
        <v>18</v>
      </c>
      <c r="B60" s="105" t="s">
        <v>15</v>
      </c>
      <c r="C60" s="83" t="s">
        <v>231</v>
      </c>
      <c r="D60" s="79">
        <v>0</v>
      </c>
      <c r="E60" s="79">
        <v>882306</v>
      </c>
      <c r="F60" s="79">
        <f t="shared" ref="F60:F69" si="2">D60-E60</f>
        <v>-882306</v>
      </c>
    </row>
    <row r="61" spans="1:6" ht="14.25" customHeight="1">
      <c r="A61" s="106"/>
      <c r="B61" s="106"/>
      <c r="C61" s="10" t="s">
        <v>232</v>
      </c>
      <c r="D61" s="13">
        <v>0</v>
      </c>
      <c r="E61" s="13">
        <v>882306</v>
      </c>
      <c r="F61" s="13">
        <f>D61-E61</f>
        <v>-882306</v>
      </c>
    </row>
    <row r="62" spans="1:6" ht="14.25" customHeight="1">
      <c r="A62" s="106"/>
      <c r="B62" s="106"/>
      <c r="C62" s="10" t="s">
        <v>234</v>
      </c>
      <c r="D62" s="13">
        <v>0</v>
      </c>
      <c r="E62" s="13">
        <v>-5680035</v>
      </c>
      <c r="F62" s="13">
        <f>D62-E62</f>
        <v>5680035</v>
      </c>
    </row>
    <row r="63" spans="1:6" ht="14.25" customHeight="1">
      <c r="A63" s="106"/>
      <c r="B63" s="106"/>
      <c r="C63" s="10" t="s">
        <v>235</v>
      </c>
      <c r="D63" s="13">
        <v>0</v>
      </c>
      <c r="E63" s="13">
        <v>-5680035</v>
      </c>
      <c r="F63" s="13">
        <f t="shared" si="2"/>
        <v>5680035</v>
      </c>
    </row>
    <row r="64" spans="1:6" ht="14.25" customHeight="1">
      <c r="A64" s="106"/>
      <c r="B64" s="107"/>
      <c r="C64" s="8" t="s">
        <v>19</v>
      </c>
      <c r="D64" s="14">
        <v>0</v>
      </c>
      <c r="E64" s="14">
        <v>-4797729</v>
      </c>
      <c r="F64" s="14">
        <f t="shared" si="2"/>
        <v>4797729</v>
      </c>
    </row>
    <row r="65" spans="1:6" ht="14.25" customHeight="1">
      <c r="A65" s="106"/>
      <c r="B65" s="105" t="s">
        <v>16</v>
      </c>
      <c r="C65" s="10" t="s">
        <v>236</v>
      </c>
      <c r="D65" s="13">
        <v>0</v>
      </c>
      <c r="E65" s="13">
        <v>3</v>
      </c>
      <c r="F65" s="13">
        <f t="shared" si="2"/>
        <v>-3</v>
      </c>
    </row>
    <row r="66" spans="1:6" ht="14.25" customHeight="1">
      <c r="A66" s="106"/>
      <c r="B66" s="106"/>
      <c r="C66" s="10" t="s">
        <v>237</v>
      </c>
      <c r="D66" s="13">
        <v>0</v>
      </c>
      <c r="E66" s="13">
        <v>3</v>
      </c>
      <c r="F66" s="13">
        <f>D66-E66</f>
        <v>-3</v>
      </c>
    </row>
    <row r="67" spans="1:6" ht="14.25" customHeight="1">
      <c r="A67" s="106"/>
      <c r="B67" s="106"/>
      <c r="C67" s="10" t="s">
        <v>238</v>
      </c>
      <c r="D67" s="13">
        <v>0</v>
      </c>
      <c r="E67" s="13">
        <v>629856</v>
      </c>
      <c r="F67" s="13">
        <f>D67-E67</f>
        <v>-629856</v>
      </c>
    </row>
    <row r="68" spans="1:6" ht="14.25" customHeight="1">
      <c r="A68" s="106"/>
      <c r="B68" s="106"/>
      <c r="C68" s="10" t="s">
        <v>239</v>
      </c>
      <c r="D68" s="13">
        <v>435753</v>
      </c>
      <c r="E68" s="13">
        <v>262742</v>
      </c>
      <c r="F68" s="13">
        <f t="shared" si="2"/>
        <v>173011</v>
      </c>
    </row>
    <row r="69" spans="1:6" ht="14.25" customHeight="1">
      <c r="A69" s="106"/>
      <c r="B69" s="107"/>
      <c r="C69" s="8" t="s">
        <v>20</v>
      </c>
      <c r="D69" s="14">
        <v>435753</v>
      </c>
      <c r="E69" s="14">
        <v>892601</v>
      </c>
      <c r="F69" s="14">
        <f t="shared" si="2"/>
        <v>-456848</v>
      </c>
    </row>
    <row r="70" spans="1:6" ht="14.25" customHeight="1">
      <c r="A70" s="107"/>
      <c r="B70" s="108" t="s">
        <v>36</v>
      </c>
      <c r="C70" s="109"/>
      <c r="D70" s="14">
        <f>D64-D69</f>
        <v>-435753</v>
      </c>
      <c r="E70" s="14">
        <f>E64-E69</f>
        <v>-5690330</v>
      </c>
      <c r="F70" s="14">
        <f>F64-F69</f>
        <v>5254577</v>
      </c>
    </row>
    <row r="71" spans="1:6" ht="14.25" customHeight="1">
      <c r="A71" s="108" t="s">
        <v>64</v>
      </c>
      <c r="B71" s="119"/>
      <c r="C71" s="109"/>
      <c r="D71" s="14">
        <f>D59+D70</f>
        <v>11494292</v>
      </c>
      <c r="E71" s="14">
        <f>E59+E70</f>
        <v>899067</v>
      </c>
      <c r="F71" s="14">
        <f>F59+F70</f>
        <v>10595225</v>
      </c>
    </row>
    <row r="72" spans="1:6" ht="14.25" customHeight="1">
      <c r="A72" s="105" t="s">
        <v>17</v>
      </c>
      <c r="B72" s="108" t="s">
        <v>65</v>
      </c>
      <c r="C72" s="109"/>
      <c r="D72" s="14">
        <v>39097127</v>
      </c>
      <c r="E72" s="14">
        <v>46998060</v>
      </c>
      <c r="F72" s="14">
        <f>D72-E72</f>
        <v>-7900933</v>
      </c>
    </row>
    <row r="73" spans="1:6" ht="14.25" customHeight="1">
      <c r="A73" s="106"/>
      <c r="B73" s="108" t="s">
        <v>66</v>
      </c>
      <c r="C73" s="109"/>
      <c r="D73" s="14">
        <f>D71+D72</f>
        <v>50591419</v>
      </c>
      <c r="E73" s="14">
        <f>E71+E72</f>
        <v>47897127</v>
      </c>
      <c r="F73" s="14">
        <f>F71+F72</f>
        <v>2694292</v>
      </c>
    </row>
    <row r="74" spans="1:6" ht="14.25" customHeight="1">
      <c r="A74" s="106"/>
      <c r="B74" s="108" t="s">
        <v>67</v>
      </c>
      <c r="C74" s="109"/>
      <c r="D74" s="14">
        <v>0</v>
      </c>
      <c r="E74" s="14">
        <v>0</v>
      </c>
      <c r="F74" s="14">
        <f t="shared" ref="F74:F79" si="3">D74-E74</f>
        <v>0</v>
      </c>
    </row>
    <row r="75" spans="1:6" ht="14.25" customHeight="1">
      <c r="A75" s="106"/>
      <c r="B75" s="108" t="s">
        <v>68</v>
      </c>
      <c r="C75" s="109"/>
      <c r="D75" s="14">
        <v>0</v>
      </c>
      <c r="E75" s="14">
        <v>0</v>
      </c>
      <c r="F75" s="14">
        <f t="shared" si="3"/>
        <v>0</v>
      </c>
    </row>
    <row r="76" spans="1:6" ht="14.25" customHeight="1">
      <c r="A76" s="106"/>
      <c r="B76" s="108" t="s">
        <v>69</v>
      </c>
      <c r="C76" s="109"/>
      <c r="D76" s="14">
        <v>9000000</v>
      </c>
      <c r="E76" s="14">
        <v>8800000</v>
      </c>
      <c r="F76" s="14">
        <f t="shared" si="3"/>
        <v>200000</v>
      </c>
    </row>
    <row r="77" spans="1:6" ht="14.25" customHeight="1">
      <c r="A77" s="106"/>
      <c r="B77" s="108" t="s">
        <v>241</v>
      </c>
      <c r="C77" s="130"/>
      <c r="D77" s="79">
        <v>1000000</v>
      </c>
      <c r="E77" s="79">
        <v>0</v>
      </c>
      <c r="F77" s="14">
        <f>D77-E77</f>
        <v>1000000</v>
      </c>
    </row>
    <row r="78" spans="1:6" ht="14.25" customHeight="1">
      <c r="A78" s="106"/>
      <c r="B78" s="108" t="s">
        <v>242</v>
      </c>
      <c r="C78" s="130"/>
      <c r="D78" s="79">
        <v>3000000</v>
      </c>
      <c r="E78" s="79">
        <v>800000</v>
      </c>
      <c r="F78" s="14">
        <f t="shared" si="3"/>
        <v>2200000</v>
      </c>
    </row>
    <row r="79" spans="1:6" ht="14.25" customHeight="1">
      <c r="A79" s="106"/>
      <c r="B79" s="108" t="s">
        <v>243</v>
      </c>
      <c r="C79" s="130"/>
      <c r="D79" s="79">
        <v>5000000</v>
      </c>
      <c r="E79" s="79">
        <v>8000000</v>
      </c>
      <c r="F79" s="14">
        <f t="shared" si="3"/>
        <v>-3000000</v>
      </c>
    </row>
    <row r="80" spans="1:6" ht="28.5" customHeight="1">
      <c r="A80" s="107"/>
      <c r="B80" s="131" t="s">
        <v>70</v>
      </c>
      <c r="C80" s="132"/>
      <c r="D80" s="14">
        <f>D73+D74+D75-D76</f>
        <v>41591419</v>
      </c>
      <c r="E80" s="14">
        <f>E73+E74+E75-E76</f>
        <v>39097127</v>
      </c>
      <c r="F80" s="14">
        <f>F73+F74+F75-F76</f>
        <v>2494292</v>
      </c>
    </row>
    <row r="81" spans="1:6" ht="14.25" customHeight="1">
      <c r="A81" s="163"/>
      <c r="B81" s="164"/>
      <c r="C81" s="164"/>
      <c r="D81" s="164"/>
      <c r="E81" s="164"/>
      <c r="F81" s="164"/>
    </row>
    <row r="82" spans="1:6" ht="14.25" customHeight="1"/>
    <row r="83" spans="1:6" ht="14.25" customHeight="1"/>
    <row r="84" spans="1:6" ht="14.25" customHeight="1"/>
    <row r="85" spans="1:6" ht="14.25" customHeight="1"/>
    <row r="86" spans="1:6" ht="14.25" customHeight="1"/>
    <row r="87" spans="1:6" ht="14.25" customHeight="1"/>
    <row r="88" spans="1:6" ht="14.25" customHeight="1"/>
    <row r="89" spans="1:6" ht="14.25" customHeight="1"/>
    <row r="90" spans="1:6" ht="14.25" customHeight="1"/>
    <row r="91" spans="1:6" ht="14.25" customHeight="1"/>
    <row r="92" spans="1:6" ht="14.25" customHeight="1"/>
    <row r="93" spans="1:6" ht="14.25" customHeight="1"/>
    <row r="94" spans="1:6" ht="14.25" customHeight="1"/>
    <row r="95" spans="1:6" ht="14.25" customHeight="1"/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</sheetData>
  <sheetProtection algorithmName="SHA-512" hashValue="+741KtqlHu2pueIO1tVPeGbLfO0ozfrHBMBTiRmGBaA7LuHo+FS/G9QOmDdAMJ93EtIw26jhrIkpwE5b8q/CbA==" saltValue="1PweEPLFBB7eI4KCCPDv+Q==" spinCount="100000" sheet="1" scenarios="1" selectLockedCells="1"/>
  <mergeCells count="29">
    <mergeCell ref="B76:C76"/>
    <mergeCell ref="B78:C78"/>
    <mergeCell ref="B79:C79"/>
    <mergeCell ref="B80:C80"/>
    <mergeCell ref="B77:C77"/>
    <mergeCell ref="A81:F81"/>
    <mergeCell ref="A71:C71"/>
    <mergeCell ref="A72:A80"/>
    <mergeCell ref="B72:C72"/>
    <mergeCell ref="B73:C73"/>
    <mergeCell ref="B74:C74"/>
    <mergeCell ref="B75:C75"/>
    <mergeCell ref="A49:A58"/>
    <mergeCell ref="B49:B54"/>
    <mergeCell ref="B55:B57"/>
    <mergeCell ref="B58:C58"/>
    <mergeCell ref="A59:C59"/>
    <mergeCell ref="A60:A70"/>
    <mergeCell ref="B60:B64"/>
    <mergeCell ref="B65:B69"/>
    <mergeCell ref="B70:C70"/>
    <mergeCell ref="D2:F2"/>
    <mergeCell ref="A3:F3"/>
    <mergeCell ref="A4:F4"/>
    <mergeCell ref="A6:C6"/>
    <mergeCell ref="A7:A48"/>
    <mergeCell ref="B7:B11"/>
    <mergeCell ref="B12:B47"/>
    <mergeCell ref="B48:C48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資金収支 - 第1号の1様式</vt:lpstr>
      <vt:lpstr>資金収支 - 第1号の3様式</vt:lpstr>
      <vt:lpstr>資金収支 - 第1号の4様式</vt:lpstr>
      <vt:lpstr>資金収支 - 第1号の4様式(2)</vt:lpstr>
      <vt:lpstr>資金収支 - 第1号の4様式(3)</vt:lpstr>
      <vt:lpstr>事業活動 - 第2号の1様式</vt:lpstr>
      <vt:lpstr>事業活動 - 第2号の3様式</vt:lpstr>
      <vt:lpstr>事業活動 - 第2号の4様式</vt:lpstr>
      <vt:lpstr>事業活動 - 第2号の4様式(2)</vt:lpstr>
      <vt:lpstr>事業活動 - 第2号の4様式(3)</vt:lpstr>
      <vt:lpstr>貸借 - 第3号の1様式</vt:lpstr>
      <vt:lpstr>貸借 - 第3号の3様式</vt:lpstr>
      <vt:lpstr>貸借 - 第3号の4様式</vt:lpstr>
      <vt:lpstr>貸借 - 第3号の4様式(2)</vt:lpstr>
      <vt:lpstr>貸借 - 第3号の4様式(3)</vt:lpstr>
      <vt:lpstr>'資金収支 - 第1号の3様式'!Print_Area</vt:lpstr>
      <vt:lpstr>'事業活動 - 第2号の1様式'!Print_Area</vt:lpstr>
      <vt:lpstr>'事業活動 - 第2号の3様式'!Print_Area</vt:lpstr>
      <vt:lpstr>'事業活動 - 第2号の4様式'!Print_Area</vt:lpstr>
      <vt:lpstr>'事業活動 - 第2号の4様式(2)'!Print_Area</vt:lpstr>
      <vt:lpstr>'事業活動 - 第2号の4様式(3)'!Print_Area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吾岡保育園</cp:lastModifiedBy>
  <cp:lastPrinted>2015-04-10T08:48:44Z</cp:lastPrinted>
  <dcterms:created xsi:type="dcterms:W3CDTF">2008-06-06T01:55:09Z</dcterms:created>
  <dcterms:modified xsi:type="dcterms:W3CDTF">2016-11-22T05:47:09Z</dcterms:modified>
</cp:coreProperties>
</file>